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8960" windowHeight="1162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2" i="1"/>
  <c r="F151" s="1"/>
  <c r="B6"/>
  <c r="B7"/>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0"/>
  <c r="B3" l="1"/>
  <c r="F24"/>
  <c r="H24" s="1"/>
  <c r="I24" s="1"/>
  <c r="F19"/>
  <c r="D19" s="1"/>
  <c r="F35"/>
  <c r="G35" s="1"/>
  <c r="F33"/>
  <c r="C33" s="1"/>
  <c r="F30"/>
  <c r="C30" s="1"/>
  <c r="H151"/>
  <c r="I151" s="1"/>
  <c r="C151"/>
  <c r="F21"/>
  <c r="C21" s="1"/>
  <c r="E30"/>
  <c r="F34"/>
  <c r="F43"/>
  <c r="H43" s="1"/>
  <c r="I43" s="1"/>
  <c r="F47"/>
  <c r="D47" s="1"/>
  <c r="F51"/>
  <c r="H51" s="1"/>
  <c r="I51" s="1"/>
  <c r="F55"/>
  <c r="D55" s="1"/>
  <c r="F59"/>
  <c r="G59" s="1"/>
  <c r="F63"/>
  <c r="D63" s="1"/>
  <c r="F65"/>
  <c r="C65" s="1"/>
  <c r="F69"/>
  <c r="C69" s="1"/>
  <c r="F73"/>
  <c r="C73" s="1"/>
  <c r="F77"/>
  <c r="C77" s="1"/>
  <c r="F81"/>
  <c r="C81" s="1"/>
  <c r="F85"/>
  <c r="C85" s="1"/>
  <c r="F89"/>
  <c r="C89" s="1"/>
  <c r="F93"/>
  <c r="C93" s="1"/>
  <c r="F101"/>
  <c r="C101" s="1"/>
  <c r="F105"/>
  <c r="C105" s="1"/>
  <c r="F109"/>
  <c r="C109" s="1"/>
  <c r="F113"/>
  <c r="C113" s="1"/>
  <c r="F117"/>
  <c r="C117" s="1"/>
  <c r="F119"/>
  <c r="D119" s="1"/>
  <c r="F123"/>
  <c r="G123" s="1"/>
  <c r="F127"/>
  <c r="D127" s="1"/>
  <c r="F131"/>
  <c r="G131" s="1"/>
  <c r="F135"/>
  <c r="J135" s="1"/>
  <c r="K135" s="1"/>
  <c r="F139"/>
  <c r="H139" s="1"/>
  <c r="I139" s="1"/>
  <c r="F148"/>
  <c r="D148" s="1"/>
  <c r="F155"/>
  <c r="C155" s="1"/>
  <c r="F18"/>
  <c r="F22"/>
  <c r="H22" s="1"/>
  <c r="I22" s="1"/>
  <c r="F25"/>
  <c r="C25" s="1"/>
  <c r="F27"/>
  <c r="H27" s="1"/>
  <c r="I27" s="1"/>
  <c r="F32"/>
  <c r="G32" s="1"/>
  <c r="F38"/>
  <c r="D38" s="1"/>
  <c r="F42"/>
  <c r="H42" s="1"/>
  <c r="I42" s="1"/>
  <c r="F46"/>
  <c r="G46" s="1"/>
  <c r="F50"/>
  <c r="F54"/>
  <c r="J54" s="1"/>
  <c r="K54" s="1"/>
  <c r="F58"/>
  <c r="D58" s="1"/>
  <c r="F62"/>
  <c r="H62" s="1"/>
  <c r="I62" s="1"/>
  <c r="F66"/>
  <c r="F70"/>
  <c r="G70" s="1"/>
  <c r="F74"/>
  <c r="H74" s="1"/>
  <c r="I74" s="1"/>
  <c r="F78"/>
  <c r="G78" s="1"/>
  <c r="F82"/>
  <c r="F86"/>
  <c r="H86" s="1"/>
  <c r="I86" s="1"/>
  <c r="F90"/>
  <c r="H90" s="1"/>
  <c r="I90" s="1"/>
  <c r="F94"/>
  <c r="H94" s="1"/>
  <c r="I94" s="1"/>
  <c r="F98"/>
  <c r="F102"/>
  <c r="H102" s="1"/>
  <c r="I102" s="1"/>
  <c r="F106"/>
  <c r="H106" s="1"/>
  <c r="I106" s="1"/>
  <c r="F110"/>
  <c r="G110" s="1"/>
  <c r="F114"/>
  <c r="F118"/>
  <c r="D118" s="1"/>
  <c r="F122"/>
  <c r="H122" s="1"/>
  <c r="I122" s="1"/>
  <c r="F126"/>
  <c r="H126" s="1"/>
  <c r="I126" s="1"/>
  <c r="F130"/>
  <c r="F134"/>
  <c r="D134" s="1"/>
  <c r="F138"/>
  <c r="H138" s="1"/>
  <c r="I138" s="1"/>
  <c r="F144"/>
  <c r="D144" s="1"/>
  <c r="F146"/>
  <c r="H146" s="1"/>
  <c r="I146" s="1"/>
  <c r="F153"/>
  <c r="F157"/>
  <c r="E157" s="1"/>
  <c r="F143"/>
  <c r="D143" s="1"/>
  <c r="F145"/>
  <c r="C145" s="1"/>
  <c r="F152"/>
  <c r="G152" s="1"/>
  <c r="F154"/>
  <c r="H154" s="1"/>
  <c r="I154" s="1"/>
  <c r="F156"/>
  <c r="C156" s="1"/>
  <c r="F158"/>
  <c r="C158" s="1"/>
  <c r="F147"/>
  <c r="D147" s="1"/>
  <c r="F23"/>
  <c r="H23" s="1"/>
  <c r="I23" s="1"/>
  <c r="F28"/>
  <c r="G28" s="1"/>
  <c r="F37"/>
  <c r="C37" s="1"/>
  <c r="F39"/>
  <c r="J39" s="1"/>
  <c r="K39" s="1"/>
  <c r="F41"/>
  <c r="C41" s="1"/>
  <c r="F45"/>
  <c r="C45" s="1"/>
  <c r="F49"/>
  <c r="C49" s="1"/>
  <c r="F53"/>
  <c r="C53" s="1"/>
  <c r="F57"/>
  <c r="C57" s="1"/>
  <c r="F61"/>
  <c r="C61" s="1"/>
  <c r="F67"/>
  <c r="E67" s="1"/>
  <c r="F71"/>
  <c r="J71" s="1"/>
  <c r="K71" s="1"/>
  <c r="F75"/>
  <c r="E75" s="1"/>
  <c r="F79"/>
  <c r="D79" s="1"/>
  <c r="F83"/>
  <c r="J83" s="1"/>
  <c r="K83" s="1"/>
  <c r="F87"/>
  <c r="D87" s="1"/>
  <c r="F91"/>
  <c r="J91" s="1"/>
  <c r="K91" s="1"/>
  <c r="F95"/>
  <c r="D95" s="1"/>
  <c r="F97"/>
  <c r="C97" s="1"/>
  <c r="F99"/>
  <c r="H99" s="1"/>
  <c r="I99" s="1"/>
  <c r="F103"/>
  <c r="C103" s="1"/>
  <c r="F107"/>
  <c r="H107" s="1"/>
  <c r="I107" s="1"/>
  <c r="F111"/>
  <c r="D111" s="1"/>
  <c r="F115"/>
  <c r="J115" s="1"/>
  <c r="K115" s="1"/>
  <c r="F121"/>
  <c r="C121" s="1"/>
  <c r="F125"/>
  <c r="C125" s="1"/>
  <c r="F129"/>
  <c r="C129" s="1"/>
  <c r="F133"/>
  <c r="C133" s="1"/>
  <c r="F137"/>
  <c r="C137" s="1"/>
  <c r="F141"/>
  <c r="E141" s="1"/>
  <c r="F150"/>
  <c r="C150" s="1"/>
  <c r="B11"/>
  <c r="B15" s="1"/>
  <c r="F20"/>
  <c r="H20" s="1"/>
  <c r="I20" s="1"/>
  <c r="F26"/>
  <c r="H26" s="1"/>
  <c r="I26" s="1"/>
  <c r="F29"/>
  <c r="C29" s="1"/>
  <c r="F31"/>
  <c r="C31" s="1"/>
  <c r="F36"/>
  <c r="J36" s="1"/>
  <c r="K36" s="1"/>
  <c r="F40"/>
  <c r="D40" s="1"/>
  <c r="F44"/>
  <c r="D44" s="1"/>
  <c r="F48"/>
  <c r="D48" s="1"/>
  <c r="F52"/>
  <c r="J52" s="1"/>
  <c r="K52" s="1"/>
  <c r="F56"/>
  <c r="H56" s="1"/>
  <c r="I56" s="1"/>
  <c r="F60"/>
  <c r="D60" s="1"/>
  <c r="F64"/>
  <c r="F68"/>
  <c r="J68" s="1"/>
  <c r="K68" s="1"/>
  <c r="F72"/>
  <c r="D72" s="1"/>
  <c r="F76"/>
  <c r="D76" s="1"/>
  <c r="F80"/>
  <c r="F84"/>
  <c r="J84" s="1"/>
  <c r="K84" s="1"/>
  <c r="F88"/>
  <c r="H88" s="1"/>
  <c r="I88" s="1"/>
  <c r="F92"/>
  <c r="D92" s="1"/>
  <c r="F96"/>
  <c r="F100"/>
  <c r="J100" s="1"/>
  <c r="K100" s="1"/>
  <c r="F104"/>
  <c r="D104" s="1"/>
  <c r="F108"/>
  <c r="D108" s="1"/>
  <c r="F112"/>
  <c r="F116"/>
  <c r="J116" s="1"/>
  <c r="K116" s="1"/>
  <c r="F120"/>
  <c r="H120" s="1"/>
  <c r="I120" s="1"/>
  <c r="F124"/>
  <c r="D124" s="1"/>
  <c r="F128"/>
  <c r="F132"/>
  <c r="J132" s="1"/>
  <c r="K132" s="1"/>
  <c r="F136"/>
  <c r="D136" s="1"/>
  <c r="F140"/>
  <c r="D140" s="1"/>
  <c r="F142"/>
  <c r="F149"/>
  <c r="E149" s="1"/>
  <c r="J31"/>
  <c r="K31" s="1"/>
  <c r="J35"/>
  <c r="K35" s="1"/>
  <c r="D35"/>
  <c r="E39"/>
  <c r="C39"/>
  <c r="G47"/>
  <c r="G63"/>
  <c r="J67"/>
  <c r="K67" s="1"/>
  <c r="H67"/>
  <c r="I67" s="1"/>
  <c r="G71"/>
  <c r="C71"/>
  <c r="G87"/>
  <c r="E87"/>
  <c r="H87"/>
  <c r="I87" s="1"/>
  <c r="J99"/>
  <c r="K99" s="1"/>
  <c r="G99"/>
  <c r="E99"/>
  <c r="C99"/>
  <c r="G115"/>
  <c r="E115"/>
  <c r="H115"/>
  <c r="I115" s="1"/>
  <c r="E123"/>
  <c r="G127"/>
  <c r="C139"/>
  <c r="D39"/>
  <c r="D71"/>
  <c r="J151"/>
  <c r="K151" s="1"/>
  <c r="G151"/>
  <c r="D151"/>
  <c r="G21"/>
  <c r="G29"/>
  <c r="G33"/>
  <c r="G37"/>
  <c r="G53"/>
  <c r="J53"/>
  <c r="K53" s="1"/>
  <c r="J93"/>
  <c r="K93" s="1"/>
  <c r="J133"/>
  <c r="K133" s="1"/>
  <c r="D22"/>
  <c r="H58"/>
  <c r="I58" s="1"/>
  <c r="D90"/>
  <c r="D122"/>
  <c r="E154"/>
  <c r="J147"/>
  <c r="K147" s="1"/>
  <c r="G147"/>
  <c r="E24"/>
  <c r="E33"/>
  <c r="E53"/>
  <c r="E89"/>
  <c r="E93"/>
  <c r="E129"/>
  <c r="E133"/>
  <c r="E151"/>
  <c r="D97"/>
  <c r="D113"/>
  <c r="G142"/>
  <c r="H49"/>
  <c r="I49" s="1"/>
  <c r="H65"/>
  <c r="I65" s="1"/>
  <c r="J44"/>
  <c r="K44" s="1"/>
  <c r="J48"/>
  <c r="K48" s="1"/>
  <c r="H48"/>
  <c r="I48" s="1"/>
  <c r="G48"/>
  <c r="J60"/>
  <c r="K60" s="1"/>
  <c r="G60"/>
  <c r="D64"/>
  <c r="J64"/>
  <c r="K64" s="1"/>
  <c r="H64"/>
  <c r="I64" s="1"/>
  <c r="G64"/>
  <c r="G76"/>
  <c r="D80"/>
  <c r="J80"/>
  <c r="K80" s="1"/>
  <c r="H80"/>
  <c r="I80" s="1"/>
  <c r="G80"/>
  <c r="D96"/>
  <c r="J96"/>
  <c r="K96" s="1"/>
  <c r="H96"/>
  <c r="I96" s="1"/>
  <c r="G96"/>
  <c r="J108"/>
  <c r="K108" s="1"/>
  <c r="D112"/>
  <c r="J112"/>
  <c r="K112" s="1"/>
  <c r="H112"/>
  <c r="I112" s="1"/>
  <c r="G112"/>
  <c r="H116"/>
  <c r="I116" s="1"/>
  <c r="J124"/>
  <c r="K124" s="1"/>
  <c r="G124"/>
  <c r="D128"/>
  <c r="J128"/>
  <c r="K128" s="1"/>
  <c r="H128"/>
  <c r="I128" s="1"/>
  <c r="G128"/>
  <c r="G140"/>
  <c r="E142"/>
  <c r="D142"/>
  <c r="H142"/>
  <c r="I142" s="1"/>
  <c r="J148"/>
  <c r="K148" s="1"/>
  <c r="G153"/>
  <c r="J153"/>
  <c r="K153" s="1"/>
  <c r="D21"/>
  <c r="D53"/>
  <c r="D133"/>
  <c r="G102"/>
  <c r="G134"/>
  <c r="H21"/>
  <c r="I21" s="1"/>
  <c r="H53"/>
  <c r="I53" s="1"/>
  <c r="H133"/>
  <c r="I133" s="1"/>
  <c r="J38"/>
  <c r="K38" s="1"/>
  <c r="J102"/>
  <c r="K102" s="1"/>
  <c r="H157" l="1"/>
  <c r="I157" s="1"/>
  <c r="D154"/>
  <c r="D74"/>
  <c r="D42"/>
  <c r="G77"/>
  <c r="J21"/>
  <c r="K21" s="1"/>
  <c r="G20"/>
  <c r="C127"/>
  <c r="H77"/>
  <c r="I77" s="1"/>
  <c r="D77"/>
  <c r="C157"/>
  <c r="G148"/>
  <c r="H113"/>
  <c r="I113" s="1"/>
  <c r="H25"/>
  <c r="I25" s="1"/>
  <c r="D33"/>
  <c r="E77"/>
  <c r="E21"/>
  <c r="D138"/>
  <c r="D106"/>
  <c r="J113"/>
  <c r="K113" s="1"/>
  <c r="J77"/>
  <c r="K77" s="1"/>
  <c r="J25"/>
  <c r="K25" s="1"/>
  <c r="G24"/>
  <c r="H127"/>
  <c r="I127" s="1"/>
  <c r="J103"/>
  <c r="K103" s="1"/>
  <c r="C63"/>
  <c r="C47"/>
  <c r="D36"/>
  <c r="D157"/>
  <c r="G157"/>
  <c r="H148"/>
  <c r="I148" s="1"/>
  <c r="D25"/>
  <c r="E113"/>
  <c r="G113"/>
  <c r="J33"/>
  <c r="K33" s="1"/>
  <c r="E63"/>
  <c r="E47"/>
  <c r="H93"/>
  <c r="I93" s="1"/>
  <c r="D93"/>
  <c r="J157"/>
  <c r="K157" s="1"/>
  <c r="H52"/>
  <c r="I52" s="1"/>
  <c r="H33"/>
  <c r="I33" s="1"/>
  <c r="E25"/>
  <c r="D78"/>
  <c r="G93"/>
  <c r="D28"/>
  <c r="J127"/>
  <c r="K127" s="1"/>
  <c r="H47"/>
  <c r="I47" s="1"/>
  <c r="J47"/>
  <c r="K47" s="1"/>
  <c r="D155"/>
  <c r="H84"/>
  <c r="I84" s="1"/>
  <c r="E101"/>
  <c r="D110"/>
  <c r="H131"/>
  <c r="I131" s="1"/>
  <c r="D23"/>
  <c r="C27"/>
  <c r="D101"/>
  <c r="H100"/>
  <c r="I100" s="1"/>
  <c r="J46"/>
  <c r="K46" s="1"/>
  <c r="G62"/>
  <c r="C24"/>
  <c r="J117"/>
  <c r="K117" s="1"/>
  <c r="J24"/>
  <c r="K24" s="1"/>
  <c r="B13"/>
  <c r="G156"/>
  <c r="J81"/>
  <c r="K81" s="1"/>
  <c r="D24"/>
  <c r="H117"/>
  <c r="I117" s="1"/>
  <c r="H132"/>
  <c r="I132" s="1"/>
  <c r="H68"/>
  <c r="I68" s="1"/>
  <c r="J110"/>
  <c r="K110" s="1"/>
  <c r="G126"/>
  <c r="D46"/>
  <c r="G91"/>
  <c r="H75"/>
  <c r="I75" s="1"/>
  <c r="D51"/>
  <c r="G22"/>
  <c r="G108"/>
  <c r="E73"/>
  <c r="D54"/>
  <c r="H38"/>
  <c r="I38" s="1"/>
  <c r="J22"/>
  <c r="K22" s="1"/>
  <c r="H109"/>
  <c r="I109" s="1"/>
  <c r="H37"/>
  <c r="I37" s="1"/>
  <c r="G38"/>
  <c r="D37"/>
  <c r="J140"/>
  <c r="K140" s="1"/>
  <c r="G92"/>
  <c r="J76"/>
  <c r="K76" s="1"/>
  <c r="E37"/>
  <c r="J152"/>
  <c r="K152" s="1"/>
  <c r="D86"/>
  <c r="H70"/>
  <c r="I70" s="1"/>
  <c r="H54"/>
  <c r="I54" s="1"/>
  <c r="G133"/>
  <c r="G25"/>
  <c r="H39"/>
  <c r="I39" s="1"/>
  <c r="J139"/>
  <c r="K139" s="1"/>
  <c r="E127"/>
  <c r="C115"/>
  <c r="E111"/>
  <c r="D99"/>
  <c r="J87"/>
  <c r="K87" s="1"/>
  <c r="E71"/>
  <c r="H63"/>
  <c r="I63" s="1"/>
  <c r="J63"/>
  <c r="K63" s="1"/>
  <c r="D43"/>
  <c r="G39"/>
  <c r="E19"/>
  <c r="E31"/>
  <c r="E69"/>
  <c r="J118"/>
  <c r="K118" s="1"/>
  <c r="J92"/>
  <c r="K92" s="1"/>
  <c r="G44"/>
  <c r="D152"/>
  <c r="D102"/>
  <c r="D70"/>
  <c r="D107"/>
  <c r="G83"/>
  <c r="E59"/>
  <c r="G43"/>
  <c r="C35"/>
  <c r="G19"/>
  <c r="G69"/>
  <c r="G150"/>
  <c r="D61"/>
  <c r="D150"/>
  <c r="H73"/>
  <c r="I73" s="1"/>
  <c r="D129"/>
  <c r="D49"/>
  <c r="E97"/>
  <c r="E49"/>
  <c r="C141"/>
  <c r="J86"/>
  <c r="K86" s="1"/>
  <c r="G86"/>
  <c r="D29"/>
  <c r="H150"/>
  <c r="I150" s="1"/>
  <c r="H89"/>
  <c r="I89" s="1"/>
  <c r="D89"/>
  <c r="E85"/>
  <c r="E29"/>
  <c r="E158"/>
  <c r="H134"/>
  <c r="I134" s="1"/>
  <c r="H118"/>
  <c r="I118" s="1"/>
  <c r="J109"/>
  <c r="K109" s="1"/>
  <c r="J89"/>
  <c r="K89" s="1"/>
  <c r="D139"/>
  <c r="D115"/>
  <c r="J107"/>
  <c r="K107" s="1"/>
  <c r="H95"/>
  <c r="I95" s="1"/>
  <c r="C87"/>
  <c r="C83"/>
  <c r="H71"/>
  <c r="I71" s="1"/>
  <c r="J43"/>
  <c r="K43" s="1"/>
  <c r="H35"/>
  <c r="I35" s="1"/>
  <c r="C19"/>
  <c r="J19"/>
  <c r="K19" s="1"/>
  <c r="G31"/>
  <c r="H19"/>
  <c r="I19" s="1"/>
  <c r="J150"/>
  <c r="K150" s="1"/>
  <c r="G109"/>
  <c r="G85"/>
  <c r="J73"/>
  <c r="K73" s="1"/>
  <c r="J37"/>
  <c r="K37" s="1"/>
  <c r="J29"/>
  <c r="K29" s="1"/>
  <c r="G139"/>
  <c r="H123"/>
  <c r="I123" s="1"/>
  <c r="C111"/>
  <c r="J95"/>
  <c r="K95" s="1"/>
  <c r="E83"/>
  <c r="D67"/>
  <c r="H59"/>
  <c r="I59" s="1"/>
  <c r="C43"/>
  <c r="E35"/>
  <c r="D117"/>
  <c r="G132"/>
  <c r="G100"/>
  <c r="G84"/>
  <c r="J62"/>
  <c r="K62" s="1"/>
  <c r="D57"/>
  <c r="D156"/>
  <c r="G149"/>
  <c r="H110"/>
  <c r="I110" s="1"/>
  <c r="H78"/>
  <c r="I78" s="1"/>
  <c r="H46"/>
  <c r="I46" s="1"/>
  <c r="J121"/>
  <c r="K121" s="1"/>
  <c r="G101"/>
  <c r="D131"/>
  <c r="G103"/>
  <c r="D75"/>
  <c r="J51"/>
  <c r="K51" s="1"/>
  <c r="J27"/>
  <c r="K27" s="1"/>
  <c r="H141"/>
  <c r="I141" s="1"/>
  <c r="H101"/>
  <c r="I101" s="1"/>
  <c r="H45"/>
  <c r="I45" s="1"/>
  <c r="D125"/>
  <c r="G155"/>
  <c r="D132"/>
  <c r="D120"/>
  <c r="D116"/>
  <c r="D100"/>
  <c r="D88"/>
  <c r="D84"/>
  <c r="D68"/>
  <c r="D56"/>
  <c r="D52"/>
  <c r="J78"/>
  <c r="K78" s="1"/>
  <c r="H137"/>
  <c r="I137" s="1"/>
  <c r="H81"/>
  <c r="I81" s="1"/>
  <c r="G158"/>
  <c r="G94"/>
  <c r="G30"/>
  <c r="D65"/>
  <c r="E137"/>
  <c r="E117"/>
  <c r="E57"/>
  <c r="E28"/>
  <c r="E156"/>
  <c r="J149"/>
  <c r="K149" s="1"/>
  <c r="H144"/>
  <c r="I144" s="1"/>
  <c r="D126"/>
  <c r="D94"/>
  <c r="D62"/>
  <c r="D30"/>
  <c r="J143"/>
  <c r="K143" s="1"/>
  <c r="G125"/>
  <c r="J101"/>
  <c r="K101" s="1"/>
  <c r="G61"/>
  <c r="G45"/>
  <c r="D32"/>
  <c r="D20"/>
  <c r="G135"/>
  <c r="J131"/>
  <c r="K131" s="1"/>
  <c r="C119"/>
  <c r="E103"/>
  <c r="H91"/>
  <c r="I91" s="1"/>
  <c r="C75"/>
  <c r="J75"/>
  <c r="K75" s="1"/>
  <c r="C55"/>
  <c r="G51"/>
  <c r="G23"/>
  <c r="G36"/>
  <c r="B12"/>
  <c r="G27"/>
  <c r="J155"/>
  <c r="K155" s="1"/>
  <c r="G116"/>
  <c r="G68"/>
  <c r="G52"/>
  <c r="J126"/>
  <c r="K126" s="1"/>
  <c r="H121"/>
  <c r="I121" s="1"/>
  <c r="H41"/>
  <c r="I41" s="1"/>
  <c r="D149"/>
  <c r="J144"/>
  <c r="K144" s="1"/>
  <c r="J137"/>
  <c r="K137" s="1"/>
  <c r="J57"/>
  <c r="K57" s="1"/>
  <c r="J41"/>
  <c r="K41" s="1"/>
  <c r="D103"/>
  <c r="E91"/>
  <c r="C51"/>
  <c r="J23"/>
  <c r="K23" s="1"/>
  <c r="H36"/>
  <c r="I36" s="1"/>
  <c r="E27"/>
  <c r="H149"/>
  <c r="I149" s="1"/>
  <c r="J94"/>
  <c r="K94" s="1"/>
  <c r="J30"/>
  <c r="K30" s="1"/>
  <c r="H57"/>
  <c r="I57" s="1"/>
  <c r="D121"/>
  <c r="D81"/>
  <c r="D41"/>
  <c r="E143"/>
  <c r="E121"/>
  <c r="E81"/>
  <c r="E65"/>
  <c r="E41"/>
  <c r="C28"/>
  <c r="C20"/>
  <c r="J156"/>
  <c r="K156" s="1"/>
  <c r="G144"/>
  <c r="H30"/>
  <c r="I30" s="1"/>
  <c r="G143"/>
  <c r="G117"/>
  <c r="J65"/>
  <c r="K65" s="1"/>
  <c r="J20"/>
  <c r="K20" s="1"/>
  <c r="E131"/>
  <c r="H103"/>
  <c r="I103" s="1"/>
  <c r="C91"/>
  <c r="E79"/>
  <c r="G75"/>
  <c r="E51"/>
  <c r="E23"/>
  <c r="C36"/>
  <c r="D27"/>
  <c r="B14"/>
  <c r="C136"/>
  <c r="E136"/>
  <c r="C104"/>
  <c r="E104"/>
  <c r="C72"/>
  <c r="E72"/>
  <c r="C40"/>
  <c r="E40"/>
  <c r="H145"/>
  <c r="I145" s="1"/>
  <c r="D145"/>
  <c r="E145"/>
  <c r="C146"/>
  <c r="J146"/>
  <c r="K146" s="1"/>
  <c r="G146"/>
  <c r="G130"/>
  <c r="E130"/>
  <c r="J130"/>
  <c r="K130" s="1"/>
  <c r="C130"/>
  <c r="E114"/>
  <c r="G114"/>
  <c r="C114"/>
  <c r="J114"/>
  <c r="K114" s="1"/>
  <c r="G98"/>
  <c r="E98"/>
  <c r="J98"/>
  <c r="K98" s="1"/>
  <c r="C98"/>
  <c r="E82"/>
  <c r="J82"/>
  <c r="K82" s="1"/>
  <c r="G82"/>
  <c r="C82"/>
  <c r="G66"/>
  <c r="E66"/>
  <c r="J66"/>
  <c r="K66" s="1"/>
  <c r="C66"/>
  <c r="E50"/>
  <c r="G50"/>
  <c r="J50"/>
  <c r="K50" s="1"/>
  <c r="C50"/>
  <c r="J18"/>
  <c r="K18" s="1"/>
  <c r="C18"/>
  <c r="G34"/>
  <c r="C34"/>
  <c r="J34"/>
  <c r="K34" s="1"/>
  <c r="E34"/>
  <c r="C140"/>
  <c r="E140"/>
  <c r="C124"/>
  <c r="E124"/>
  <c r="C108"/>
  <c r="E108"/>
  <c r="C92"/>
  <c r="E92"/>
  <c r="C76"/>
  <c r="E76"/>
  <c r="C60"/>
  <c r="E60"/>
  <c r="C44"/>
  <c r="E44"/>
  <c r="H147"/>
  <c r="I147" s="1"/>
  <c r="C147"/>
  <c r="E147"/>
  <c r="C152"/>
  <c r="E152"/>
  <c r="H153"/>
  <c r="I153" s="1"/>
  <c r="D153"/>
  <c r="E153"/>
  <c r="E134"/>
  <c r="C134"/>
  <c r="E118"/>
  <c r="C118"/>
  <c r="E102"/>
  <c r="C102"/>
  <c r="E86"/>
  <c r="C86"/>
  <c r="E70"/>
  <c r="C70"/>
  <c r="E54"/>
  <c r="C54"/>
  <c r="E38"/>
  <c r="C38"/>
  <c r="E22"/>
  <c r="C22"/>
  <c r="J142"/>
  <c r="K142" s="1"/>
  <c r="C142"/>
  <c r="C128"/>
  <c r="E128"/>
  <c r="C112"/>
  <c r="E112"/>
  <c r="C96"/>
  <c r="E96"/>
  <c r="C80"/>
  <c r="E80"/>
  <c r="C64"/>
  <c r="E64"/>
  <c r="C48"/>
  <c r="E48"/>
  <c r="H31"/>
  <c r="I31" s="1"/>
  <c r="D31"/>
  <c r="C154"/>
  <c r="G154"/>
  <c r="J154"/>
  <c r="K154" s="1"/>
  <c r="J138"/>
  <c r="K138" s="1"/>
  <c r="E138"/>
  <c r="C138"/>
  <c r="G138"/>
  <c r="E122"/>
  <c r="G122"/>
  <c r="C122"/>
  <c r="J122"/>
  <c r="K122" s="1"/>
  <c r="J106"/>
  <c r="K106" s="1"/>
  <c r="E106"/>
  <c r="C106"/>
  <c r="G106"/>
  <c r="E90"/>
  <c r="G90"/>
  <c r="J90"/>
  <c r="K90" s="1"/>
  <c r="C90"/>
  <c r="J74"/>
  <c r="K74" s="1"/>
  <c r="E74"/>
  <c r="C74"/>
  <c r="G74"/>
  <c r="E58"/>
  <c r="J58"/>
  <c r="K58" s="1"/>
  <c r="G58"/>
  <c r="C58"/>
  <c r="J42"/>
  <c r="K42" s="1"/>
  <c r="E42"/>
  <c r="G42"/>
  <c r="C42"/>
  <c r="C148"/>
  <c r="E148"/>
  <c r="H85"/>
  <c r="I85" s="1"/>
  <c r="J145"/>
  <c r="K145" s="1"/>
  <c r="J88"/>
  <c r="K88" s="1"/>
  <c r="J72"/>
  <c r="K72" s="1"/>
  <c r="J56"/>
  <c r="K56" s="1"/>
  <c r="J40"/>
  <c r="K40" s="1"/>
  <c r="E105"/>
  <c r="E32"/>
  <c r="D158"/>
  <c r="J141"/>
  <c r="K141" s="1"/>
  <c r="D130"/>
  <c r="D114"/>
  <c r="D98"/>
  <c r="D82"/>
  <c r="D66"/>
  <c r="D50"/>
  <c r="D34"/>
  <c r="D26"/>
  <c r="J125"/>
  <c r="K125" s="1"/>
  <c r="J85"/>
  <c r="K85" s="1"/>
  <c r="J69"/>
  <c r="K69" s="1"/>
  <c r="J61"/>
  <c r="K61" s="1"/>
  <c r="J45"/>
  <c r="K45" s="1"/>
  <c r="J32"/>
  <c r="K32" s="1"/>
  <c r="J28"/>
  <c r="K28" s="1"/>
  <c r="D135"/>
  <c r="E135"/>
  <c r="H119"/>
  <c r="I119" s="1"/>
  <c r="J119"/>
  <c r="K119" s="1"/>
  <c r="C107"/>
  <c r="G107"/>
  <c r="G95"/>
  <c r="C79"/>
  <c r="H55"/>
  <c r="I55" s="1"/>
  <c r="J55"/>
  <c r="K55" s="1"/>
  <c r="J134"/>
  <c r="K134" s="1"/>
  <c r="J70"/>
  <c r="K70" s="1"/>
  <c r="H125"/>
  <c r="I125" s="1"/>
  <c r="H61"/>
  <c r="I61" s="1"/>
  <c r="H29"/>
  <c r="I29" s="1"/>
  <c r="G118"/>
  <c r="G54"/>
  <c r="D141"/>
  <c r="D109"/>
  <c r="D45"/>
  <c r="C153"/>
  <c r="E150"/>
  <c r="H140"/>
  <c r="I140" s="1"/>
  <c r="H136"/>
  <c r="I136" s="1"/>
  <c r="H124"/>
  <c r="I124" s="1"/>
  <c r="H108"/>
  <c r="I108" s="1"/>
  <c r="H104"/>
  <c r="I104" s="1"/>
  <c r="H92"/>
  <c r="I92" s="1"/>
  <c r="H76"/>
  <c r="I76" s="1"/>
  <c r="H72"/>
  <c r="I72" s="1"/>
  <c r="H60"/>
  <c r="I60" s="1"/>
  <c r="H44"/>
  <c r="I44" s="1"/>
  <c r="H40"/>
  <c r="I40" s="1"/>
  <c r="H129"/>
  <c r="I129" s="1"/>
  <c r="H97"/>
  <c r="I97" s="1"/>
  <c r="D137"/>
  <c r="D105"/>
  <c r="D73"/>
  <c r="E125"/>
  <c r="E109"/>
  <c r="E61"/>
  <c r="E45"/>
  <c r="C32"/>
  <c r="G18"/>
  <c r="E20"/>
  <c r="H158"/>
  <c r="I158" s="1"/>
  <c r="H156"/>
  <c r="I156" s="1"/>
  <c r="H152"/>
  <c r="I152" s="1"/>
  <c r="C149"/>
  <c r="E146"/>
  <c r="H130"/>
  <c r="I130" s="1"/>
  <c r="H114"/>
  <c r="I114" s="1"/>
  <c r="H98"/>
  <c r="I98" s="1"/>
  <c r="H82"/>
  <c r="I82" s="1"/>
  <c r="H66"/>
  <c r="I66" s="1"/>
  <c r="H50"/>
  <c r="I50" s="1"/>
  <c r="H34"/>
  <c r="I34" s="1"/>
  <c r="G137"/>
  <c r="G129"/>
  <c r="G121"/>
  <c r="G105"/>
  <c r="G97"/>
  <c r="G89"/>
  <c r="G81"/>
  <c r="G73"/>
  <c r="G65"/>
  <c r="G57"/>
  <c r="G49"/>
  <c r="G41"/>
  <c r="H32"/>
  <c r="I32" s="1"/>
  <c r="H28"/>
  <c r="I28" s="1"/>
  <c r="D18"/>
  <c r="E139"/>
  <c r="C135"/>
  <c r="C131"/>
  <c r="D123"/>
  <c r="J123"/>
  <c r="K123" s="1"/>
  <c r="G119"/>
  <c r="H111"/>
  <c r="I111" s="1"/>
  <c r="J111"/>
  <c r="K111" s="1"/>
  <c r="E107"/>
  <c r="E95"/>
  <c r="D91"/>
  <c r="H83"/>
  <c r="I83" s="1"/>
  <c r="H79"/>
  <c r="I79" s="1"/>
  <c r="J79"/>
  <c r="K79" s="1"/>
  <c r="C67"/>
  <c r="G67"/>
  <c r="D59"/>
  <c r="J59"/>
  <c r="K59" s="1"/>
  <c r="G55"/>
  <c r="E43"/>
  <c r="C23"/>
  <c r="E36"/>
  <c r="C120"/>
  <c r="E120"/>
  <c r="C88"/>
  <c r="E88"/>
  <c r="C56"/>
  <c r="E56"/>
  <c r="G26"/>
  <c r="J26"/>
  <c r="K26" s="1"/>
  <c r="C26"/>
  <c r="E26"/>
  <c r="C132"/>
  <c r="E132"/>
  <c r="C116"/>
  <c r="E116"/>
  <c r="C100"/>
  <c r="E100"/>
  <c r="C84"/>
  <c r="E84"/>
  <c r="C68"/>
  <c r="E68"/>
  <c r="C52"/>
  <c r="E52"/>
  <c r="H143"/>
  <c r="I143" s="1"/>
  <c r="C143"/>
  <c r="E144"/>
  <c r="C144"/>
  <c r="E126"/>
  <c r="C126"/>
  <c r="E110"/>
  <c r="C110"/>
  <c r="E94"/>
  <c r="C94"/>
  <c r="E78"/>
  <c r="C78"/>
  <c r="E62"/>
  <c r="C62"/>
  <c r="E46"/>
  <c r="C46"/>
  <c r="H155"/>
  <c r="I155" s="1"/>
  <c r="E155"/>
  <c r="D69"/>
  <c r="J136"/>
  <c r="K136" s="1"/>
  <c r="J120"/>
  <c r="K120" s="1"/>
  <c r="J104"/>
  <c r="K104" s="1"/>
  <c r="H69"/>
  <c r="I69" s="1"/>
  <c r="D85"/>
  <c r="G145"/>
  <c r="G136"/>
  <c r="G120"/>
  <c r="G104"/>
  <c r="G88"/>
  <c r="G72"/>
  <c r="G56"/>
  <c r="G40"/>
  <c r="J158"/>
  <c r="K158" s="1"/>
  <c r="H105"/>
  <c r="I105" s="1"/>
  <c r="E18"/>
  <c r="D146"/>
  <c r="G141"/>
  <c r="J129"/>
  <c r="K129" s="1"/>
  <c r="J105"/>
  <c r="K105" s="1"/>
  <c r="J97"/>
  <c r="K97" s="1"/>
  <c r="J49"/>
  <c r="K49" s="1"/>
  <c r="H18"/>
  <c r="I18" s="1"/>
  <c r="H135"/>
  <c r="I135" s="1"/>
  <c r="C123"/>
  <c r="E119"/>
  <c r="G111"/>
  <c r="C95"/>
  <c r="D83"/>
  <c r="G79"/>
  <c r="C59"/>
  <c r="E55"/>
</calcChain>
</file>

<file path=xl/sharedStrings.xml><?xml version="1.0" encoding="utf-8"?>
<sst xmlns="http://schemas.openxmlformats.org/spreadsheetml/2006/main" count="25" uniqueCount="24">
  <si>
    <t>= mV/Pa</t>
  </si>
  <si>
    <t>= V/Pa</t>
  </si>
  <si>
    <t>= Pa?</t>
  </si>
  <si>
    <t>= Max V?</t>
  </si>
  <si>
    <t>= dBu?</t>
  </si>
  <si>
    <t>= dBV?</t>
  </si>
  <si>
    <t>= dBm?</t>
  </si>
  <si>
    <t>= Max mV?</t>
  </si>
  <si>
    <t>dBu</t>
  </si>
  <si>
    <t>dBV</t>
  </si>
  <si>
    <t>dBm</t>
  </si>
  <si>
    <t>= dB re 1V</t>
  </si>
  <si>
    <t>V RMS</t>
  </si>
  <si>
    <t>Vp</t>
  </si>
  <si>
    <t>Vp-p</t>
  </si>
  <si>
    <t>dB Re 1V (ENTER -&gt;)</t>
  </si>
  <si>
    <t>= mV/Pa (ENTER -&gt;)</t>
  </si>
  <si>
    <t>SPL, dB Re 20E-6 Pa</t>
  </si>
  <si>
    <t>- or, another way -</t>
  </si>
  <si>
    <t>Max SPL? (ENTER -&gt;)</t>
  </si>
  <si>
    <t>Pa, RMS</t>
  </si>
  <si>
    <t>mV RMS</t>
  </si>
  <si>
    <t>mVp</t>
  </si>
  <si>
    <t>mVp-p</t>
  </si>
</sst>
</file>

<file path=xl/styles.xml><?xml version="1.0" encoding="utf-8"?>
<styleSheet xmlns="http://schemas.openxmlformats.org/spreadsheetml/2006/main">
  <numFmts count="3">
    <numFmt numFmtId="176" formatCode="0.000E+00"/>
    <numFmt numFmtId="177" formatCode="0.0"/>
    <numFmt numFmtId="178" formatCode="0.0000"/>
  </numFmts>
  <fonts count="3">
    <font>
      <sz val="10"/>
      <name val="Arial"/>
    </font>
    <font>
      <sz val="8"/>
      <name val="Arial"/>
    </font>
    <font>
      <b/>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quotePrefix="1"/>
    <xf numFmtId="0" fontId="0" fillId="0" borderId="0" xfId="0" applyAlignment="1">
      <alignment horizontal="center"/>
    </xf>
    <xf numFmtId="2" fontId="0" fillId="0" borderId="0" xfId="0" applyNumberFormat="1" applyAlignment="1">
      <alignment horizontal="center"/>
    </xf>
    <xf numFmtId="176" fontId="0" fillId="0" borderId="0" xfId="0" applyNumberFormat="1" applyAlignment="1">
      <alignment horizontal="center"/>
    </xf>
    <xf numFmtId="176" fontId="0" fillId="0" borderId="0" xfId="0" applyNumberFormat="1"/>
    <xf numFmtId="0" fontId="2" fillId="0" borderId="0" xfId="0" applyFont="1"/>
    <xf numFmtId="0" fontId="2" fillId="0" borderId="0" xfId="0" applyFont="1" applyAlignment="1">
      <alignment horizontal="center"/>
    </xf>
    <xf numFmtId="0" fontId="2" fillId="0" borderId="0" xfId="0" quotePrefix="1" applyFont="1"/>
    <xf numFmtId="2" fontId="0" fillId="0" borderId="0" xfId="0" applyNumberFormat="1"/>
    <xf numFmtId="178" fontId="0" fillId="0" borderId="0" xfId="0" applyNumberFormat="1"/>
    <xf numFmtId="177" fontId="0" fillId="2" borderId="0" xfId="0" applyNumberFormat="1" applyFill="1"/>
    <xf numFmtId="0" fontId="0" fillId="2" borderId="0" xfId="0"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219075</xdr:colOff>
      <xdr:row>0</xdr:row>
      <xdr:rowOff>28575</xdr:rowOff>
    </xdr:from>
    <xdr:to>
      <xdr:col>18</xdr:col>
      <xdr:colOff>285750</xdr:colOff>
      <xdr:row>15</xdr:row>
      <xdr:rowOff>76200</xdr:rowOff>
    </xdr:to>
    <xdr:sp macro="" textlink="">
      <xdr:nvSpPr>
        <xdr:cNvPr id="1025" name="Text Box 1"/>
        <xdr:cNvSpPr txBox="1">
          <a:spLocks noChangeArrowheads="1"/>
        </xdr:cNvSpPr>
      </xdr:nvSpPr>
      <xdr:spPr bwMode="auto">
        <a:xfrm>
          <a:off x="2181225" y="28575"/>
          <a:ext cx="11277600" cy="2476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altLang="zh-CN" sz="1000" b="0" i="0" u="none" strike="noStrike" baseline="0">
              <a:solidFill>
                <a:srgbClr val="000000"/>
              </a:solidFill>
              <a:latin typeface="Arial"/>
              <a:cs typeface="Arial"/>
            </a:rPr>
            <a:t>Instructions for use: </a:t>
          </a:r>
        </a:p>
        <a:p>
          <a:pPr algn="l" rtl="0">
            <a:defRPr sz="1000"/>
          </a:pPr>
          <a:endParaRPr lang="en-US" altLang="zh-CN" sz="1000" b="0" i="0" u="none" strike="noStrike" baseline="0">
            <a:solidFill>
              <a:srgbClr val="000000"/>
            </a:solidFill>
            <a:latin typeface="Arial"/>
            <a:cs typeface="Arial"/>
          </a:endParaRPr>
        </a:p>
        <a:p>
          <a:pPr algn="l" rtl="0">
            <a:defRPr sz="1000"/>
          </a:pPr>
          <a:r>
            <a:rPr lang="en-US" altLang="zh-CN" sz="1000" b="0" i="0" u="none" strike="noStrike" baseline="0">
              <a:solidFill>
                <a:srgbClr val="000000"/>
              </a:solidFill>
              <a:latin typeface="Arial"/>
              <a:cs typeface="Arial"/>
            </a:rPr>
            <a:t>* Enter values in cells B1, B5, and B9 ONLY (if you want to go in and protect all but those cells, feel free to do so). Here is what those cells control:</a:t>
          </a:r>
        </a:p>
        <a:p>
          <a:pPr algn="l" rtl="0">
            <a:defRPr sz="1000"/>
          </a:pPr>
          <a:endParaRPr lang="en-US" altLang="zh-CN" sz="1000" b="0" i="0" u="none" strike="noStrike" baseline="0">
            <a:solidFill>
              <a:srgbClr val="000000"/>
            </a:solidFill>
            <a:latin typeface="Arial"/>
            <a:cs typeface="Arial"/>
          </a:endParaRPr>
        </a:p>
        <a:p>
          <a:pPr algn="l" rtl="0">
            <a:defRPr sz="1000"/>
          </a:pPr>
          <a:r>
            <a:rPr lang="en-US" altLang="zh-CN" sz="1000" b="0" i="0" u="none" strike="noStrike" baseline="0">
              <a:solidFill>
                <a:srgbClr val="000000"/>
              </a:solidFill>
              <a:latin typeface="Arial"/>
              <a:cs typeface="Arial"/>
            </a:rPr>
            <a:t>* Cell B1 is the commonly-stated microphone sensitivity on many data sheets. Enter the microphone of interest's sensitivity on that line.Once you enter the value in cell B1 then the microphone's sensitivity is returned in both Volts / Pascal (V/Pa) and millivolts / Pascal in cells B2 and B3 respectively. NOTE: Cell B2 is used as part of the table of calculations below - don't mess with it.</a:t>
          </a:r>
        </a:p>
        <a:p>
          <a:pPr algn="l" rtl="0">
            <a:defRPr sz="1000"/>
          </a:pPr>
          <a:endParaRPr lang="en-US" altLang="zh-CN" sz="1000" b="0" i="0" u="none" strike="noStrike" baseline="0">
            <a:solidFill>
              <a:srgbClr val="000000"/>
            </a:solidFill>
            <a:latin typeface="Arial"/>
            <a:cs typeface="Arial"/>
          </a:endParaRPr>
        </a:p>
        <a:p>
          <a:pPr algn="l" rtl="0">
            <a:defRPr sz="1000"/>
          </a:pPr>
          <a:r>
            <a:rPr lang="en-US" altLang="zh-CN" sz="1000" b="0" i="0" u="none" strike="noStrike" baseline="0">
              <a:solidFill>
                <a:srgbClr val="000000"/>
              </a:solidFill>
              <a:latin typeface="Arial"/>
              <a:cs typeface="Arial"/>
            </a:rPr>
            <a:t>* Cell B5 is a variation on the calcs made using cell B2. I put it in as a sort of cross-check. Its calculations are not used in the tabular summary below. Again, it's just a check, but what it does do is allow you to enter the microphone sensitivity in mV/Pa (a common spec for a certain classification of mics) and return the older but possibly more familiar 'dB re 1 V @ 1 Pa' figure.</a:t>
          </a:r>
        </a:p>
        <a:p>
          <a:pPr algn="l" rtl="0">
            <a:defRPr sz="1000"/>
          </a:pPr>
          <a:endParaRPr lang="en-US" altLang="zh-CN" sz="1000" b="0" i="0" u="none" strike="noStrike" baseline="0">
            <a:solidFill>
              <a:srgbClr val="000000"/>
            </a:solidFill>
            <a:latin typeface="Arial"/>
            <a:cs typeface="Arial"/>
          </a:endParaRPr>
        </a:p>
        <a:p>
          <a:pPr algn="l" rtl="0">
            <a:defRPr sz="1000"/>
          </a:pPr>
          <a:r>
            <a:rPr lang="en-US" altLang="zh-CN" sz="1000" b="0" i="0" u="none" strike="noStrike" baseline="0">
              <a:solidFill>
                <a:srgbClr val="000000"/>
              </a:solidFill>
              <a:latin typeface="Arial"/>
              <a:cs typeface="Arial"/>
            </a:rPr>
            <a:t>* Cell B9 is the maximum SPL you are anticipating (you enter the value). The cells immediately below return calculations for the pressure (Pa) as well as voltage )RMS) that corresponds, as well as the associated dBU, dBV, and dBM values - again, this is based on the value entered in cell B1. The table calculates (based on dB) the equivalent pressure, and based on mic sensitivity, the voltage (as well as dBu, dBm, and dBV) for a given SPL. Thus, if you need a quick path to the dBu value to expect, just enter the appropriate value in cell B1 and look for the max SPL on the table.</a:t>
          </a:r>
        </a:p>
        <a:p>
          <a:pPr algn="l" rtl="0">
            <a:defRPr sz="1000"/>
          </a:pPr>
          <a:endParaRPr lang="en-US" altLang="zh-CN" sz="1000" b="0" i="0" u="none" strike="noStrike" baseline="0">
            <a:solidFill>
              <a:srgbClr val="000000"/>
            </a:solidFill>
            <a:latin typeface="Arial"/>
            <a:cs typeface="Arial"/>
          </a:endParaRPr>
        </a:p>
        <a:p>
          <a:pPr algn="l" rtl="0">
            <a:defRPr sz="1000"/>
          </a:pPr>
          <a:r>
            <a:rPr lang="en-US" altLang="zh-CN" sz="1000" b="0" i="0" u="none" strike="noStrike" baseline="0">
              <a:solidFill>
                <a:srgbClr val="000000"/>
              </a:solidFill>
              <a:latin typeface="Arial"/>
              <a:cs typeface="Arial"/>
            </a:rPr>
            <a:t>Spreadsheet written by Mark A. Jay. Questions or comments should be directed to him at mark@immersifi.com or contact him via skype (mark.a.jay). May 8, 2010 (MAJ) </a:t>
          </a:r>
        </a:p>
        <a:p>
          <a:pPr algn="l" rtl="0">
            <a:defRPr sz="1000"/>
          </a:pPr>
          <a:endParaRPr lang="en-US" altLang="zh-CN"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86"/>
  <sheetViews>
    <sheetView tabSelected="1" workbookViewId="0">
      <selection activeCell="B15" sqref="B15"/>
    </sheetView>
  </sheetViews>
  <sheetFormatPr defaultRowHeight="12.75"/>
  <cols>
    <col min="1" max="2" width="23.42578125" customWidth="1"/>
    <col min="3" max="11" width="11.5703125" customWidth="1"/>
  </cols>
  <sheetData>
    <row r="1" spans="1:4">
      <c r="A1" s="6" t="s">
        <v>15</v>
      </c>
      <c r="B1" s="11">
        <v>-42</v>
      </c>
    </row>
    <row r="2" spans="1:4">
      <c r="A2" s="1" t="s">
        <v>1</v>
      </c>
      <c r="B2">
        <f>10^(B1/20)</f>
        <v>7.9432823472428121E-3</v>
      </c>
    </row>
    <row r="3" spans="1:4">
      <c r="A3" s="1" t="s">
        <v>0</v>
      </c>
      <c r="B3">
        <f>B2*1000</f>
        <v>7.9432823472428122</v>
      </c>
    </row>
    <row r="4" spans="1:4">
      <c r="A4" s="1" t="s">
        <v>18</v>
      </c>
      <c r="D4" s="1"/>
    </row>
    <row r="5" spans="1:4">
      <c r="A5" s="8" t="s">
        <v>16</v>
      </c>
      <c r="B5" s="12">
        <v>7.94</v>
      </c>
      <c r="D5" s="1"/>
    </row>
    <row r="6" spans="1:4">
      <c r="A6" s="1" t="s">
        <v>1</v>
      </c>
      <c r="B6" s="10">
        <f>B5/1000</f>
        <v>7.9400000000000009E-3</v>
      </c>
      <c r="D6" s="1"/>
    </row>
    <row r="7" spans="1:4">
      <c r="A7" s="1" t="s">
        <v>11</v>
      </c>
      <c r="B7" s="9">
        <f>20*LOG(B6/1)</f>
        <v>-42.003589951458068</v>
      </c>
      <c r="D7" s="1"/>
    </row>
    <row r="9" spans="1:4">
      <c r="A9" s="6" t="s">
        <v>19</v>
      </c>
      <c r="B9" s="12">
        <v>120</v>
      </c>
    </row>
    <row r="10" spans="1:4">
      <c r="A10" s="1" t="s">
        <v>2</v>
      </c>
      <c r="B10">
        <f>10^(B9/20)*0.00002</f>
        <v>20</v>
      </c>
    </row>
    <row r="11" spans="1:4">
      <c r="A11" s="1" t="s">
        <v>3</v>
      </c>
      <c r="B11">
        <f>B10*B2</f>
        <v>0.15886564694485625</v>
      </c>
    </row>
    <row r="12" spans="1:4">
      <c r="A12" s="1" t="s">
        <v>7</v>
      </c>
      <c r="B12">
        <f>B11*1000</f>
        <v>158.86564694485625</v>
      </c>
    </row>
    <row r="13" spans="1:4">
      <c r="A13" s="1" t="s">
        <v>4</v>
      </c>
      <c r="B13">
        <f>20*LOG(B11/0.775)</f>
        <v>-13.765434136846586</v>
      </c>
    </row>
    <row r="14" spans="1:4">
      <c r="A14" s="1" t="s">
        <v>5</v>
      </c>
      <c r="B14">
        <f>20*LOG(B11/1)</f>
        <v>-15.979400086720378</v>
      </c>
    </row>
    <row r="15" spans="1:4">
      <c r="A15" s="1" t="s">
        <v>6</v>
      </c>
      <c r="B15">
        <f>10*LOG(((B11^2)/(600))/0.001)</f>
        <v>-13.760912590556815</v>
      </c>
    </row>
    <row r="17" spans="1:11">
      <c r="A17" s="6" t="s">
        <v>17</v>
      </c>
      <c r="B17" s="7" t="s">
        <v>20</v>
      </c>
      <c r="C17" s="7" t="s">
        <v>8</v>
      </c>
      <c r="D17" s="7" t="s">
        <v>10</v>
      </c>
      <c r="E17" s="7" t="s">
        <v>9</v>
      </c>
      <c r="F17" s="7" t="s">
        <v>12</v>
      </c>
      <c r="G17" s="7" t="s">
        <v>21</v>
      </c>
      <c r="H17" s="7" t="s">
        <v>13</v>
      </c>
      <c r="I17" s="7" t="s">
        <v>22</v>
      </c>
      <c r="J17" s="7" t="s">
        <v>14</v>
      </c>
      <c r="K17" s="7" t="s">
        <v>23</v>
      </c>
    </row>
    <row r="18" spans="1:11">
      <c r="A18" s="2">
        <v>0</v>
      </c>
      <c r="B18" s="2">
        <f>10^(A18/20)*0.00002</f>
        <v>2.0000000000000002E-5</v>
      </c>
      <c r="C18" s="3">
        <f>20*LOG(F18/0.775)</f>
        <v>-133.76543413684658</v>
      </c>
      <c r="D18" s="3">
        <f>10*LOG(((F18^2)/(600))/0.001)</f>
        <v>-133.76091259055681</v>
      </c>
      <c r="E18" s="3">
        <f>20*LOG(F18/1)</f>
        <v>-135.97940008672037</v>
      </c>
      <c r="F18" s="4">
        <f>B18*$B$2</f>
        <v>1.5886564694485625E-7</v>
      </c>
      <c r="G18" s="5">
        <f>F18*1000</f>
        <v>1.5886564694485625E-4</v>
      </c>
      <c r="H18" s="4">
        <f t="shared" ref="H18:H49" si="0">F18*1.414</f>
        <v>2.2463602478002672E-7</v>
      </c>
      <c r="I18" s="5">
        <f>H18*1000</f>
        <v>2.2463602478002673E-4</v>
      </c>
      <c r="J18" s="4">
        <f t="shared" ref="J18:J49" si="1">F18*2.828</f>
        <v>4.4927204956005344E-7</v>
      </c>
      <c r="K18" s="5">
        <f>J18*1000</f>
        <v>4.4927204956005345E-4</v>
      </c>
    </row>
    <row r="19" spans="1:11">
      <c r="A19" s="2">
        <v>1</v>
      </c>
      <c r="B19" s="2">
        <f t="shared" ref="B19:B82" si="2">10^(A19/20)*0.00002</f>
        <v>2.2440369086039274E-5</v>
      </c>
      <c r="C19" s="3">
        <f t="shared" ref="C19:C82" si="3">20*LOG(F19/0.775)</f>
        <v>-132.76543413684658</v>
      </c>
      <c r="D19" s="3">
        <f t="shared" ref="D19:D82" si="4">10*LOG(((F19^2)/(600))/0.001)</f>
        <v>-132.76091259055681</v>
      </c>
      <c r="E19" s="3">
        <f t="shared" ref="E19:E82" si="5">20*LOG(F19/1)</f>
        <v>-134.97940008672037</v>
      </c>
      <c r="F19" s="4">
        <f t="shared" ref="F19:F82" si="6">B19*$B$2</f>
        <v>1.7825018762674907E-7</v>
      </c>
      <c r="G19" s="5">
        <f t="shared" ref="G19:G82" si="7">F19*1000</f>
        <v>1.7825018762674907E-4</v>
      </c>
      <c r="H19" s="4">
        <f t="shared" si="0"/>
        <v>2.5204576530422319E-7</v>
      </c>
      <c r="I19" s="5">
        <f t="shared" ref="I19:I82" si="8">H19*1000</f>
        <v>2.5204576530422321E-4</v>
      </c>
      <c r="J19" s="4">
        <f t="shared" si="1"/>
        <v>5.0409153060844637E-7</v>
      </c>
      <c r="K19" s="5">
        <f t="shared" ref="K19:K82" si="9">J19*1000</f>
        <v>5.0409153060844642E-4</v>
      </c>
    </row>
    <row r="20" spans="1:11">
      <c r="A20" s="2">
        <v>2</v>
      </c>
      <c r="B20" s="2">
        <f t="shared" si="2"/>
        <v>2.5178508235883346E-5</v>
      </c>
      <c r="C20" s="3">
        <f t="shared" si="3"/>
        <v>-131.76543413684658</v>
      </c>
      <c r="D20" s="3">
        <f t="shared" si="4"/>
        <v>-131.76091259055681</v>
      </c>
      <c r="E20" s="3">
        <f t="shared" si="5"/>
        <v>-133.97940008672037</v>
      </c>
      <c r="F20" s="4">
        <f t="shared" si="6"/>
        <v>1.9999999999999994E-7</v>
      </c>
      <c r="G20" s="5">
        <f t="shared" si="7"/>
        <v>1.9999999999999993E-4</v>
      </c>
      <c r="H20" s="4">
        <f t="shared" si="0"/>
        <v>2.8279999999999991E-7</v>
      </c>
      <c r="I20" s="5">
        <f t="shared" si="8"/>
        <v>2.8279999999999994E-4</v>
      </c>
      <c r="J20" s="4">
        <f t="shared" si="1"/>
        <v>5.6559999999999982E-7</v>
      </c>
      <c r="K20" s="5">
        <f t="shared" si="9"/>
        <v>5.6559999999999987E-4</v>
      </c>
    </row>
    <row r="21" spans="1:11">
      <c r="A21" s="2">
        <v>3</v>
      </c>
      <c r="B21" s="2">
        <f t="shared" si="2"/>
        <v>2.825075089245509E-5</v>
      </c>
      <c r="C21" s="3">
        <f t="shared" si="3"/>
        <v>-130.76543413684658</v>
      </c>
      <c r="D21" s="3">
        <f t="shared" si="4"/>
        <v>-130.76091259055681</v>
      </c>
      <c r="E21" s="3">
        <f t="shared" si="5"/>
        <v>-132.97940008672037</v>
      </c>
      <c r="F21" s="4">
        <f t="shared" si="6"/>
        <v>2.2440369086039263E-7</v>
      </c>
      <c r="G21" s="5">
        <f t="shared" si="7"/>
        <v>2.2440369086039263E-4</v>
      </c>
      <c r="H21" s="4">
        <f t="shared" si="0"/>
        <v>3.1730681887659516E-7</v>
      </c>
      <c r="I21" s="5">
        <f t="shared" si="8"/>
        <v>3.1730681887659517E-4</v>
      </c>
      <c r="J21" s="4">
        <f t="shared" si="1"/>
        <v>6.3461363775319033E-7</v>
      </c>
      <c r="K21" s="5">
        <f t="shared" si="9"/>
        <v>6.3461363775319034E-4</v>
      </c>
    </row>
    <row r="22" spans="1:11">
      <c r="A22" s="2">
        <v>4</v>
      </c>
      <c r="B22" s="2">
        <f t="shared" si="2"/>
        <v>3.1697863849222276E-5</v>
      </c>
      <c r="C22" s="3">
        <f t="shared" si="3"/>
        <v>-129.76543413684658</v>
      </c>
      <c r="D22" s="3">
        <f t="shared" si="4"/>
        <v>-129.76091259055681</v>
      </c>
      <c r="E22" s="3">
        <f t="shared" si="5"/>
        <v>-131.97940008672037</v>
      </c>
      <c r="F22" s="4">
        <f t="shared" si="6"/>
        <v>2.5178508235883339E-7</v>
      </c>
      <c r="G22" s="5">
        <f t="shared" si="7"/>
        <v>2.5178508235883338E-4</v>
      </c>
      <c r="H22" s="4">
        <f t="shared" si="0"/>
        <v>3.5602410645539038E-7</v>
      </c>
      <c r="I22" s="5">
        <f t="shared" si="8"/>
        <v>3.5602410645539038E-4</v>
      </c>
      <c r="J22" s="4">
        <f t="shared" si="1"/>
        <v>7.1204821291078075E-7</v>
      </c>
      <c r="K22" s="5">
        <f t="shared" si="9"/>
        <v>7.1204821291078076E-4</v>
      </c>
    </row>
    <row r="23" spans="1:11">
      <c r="A23" s="2">
        <v>5</v>
      </c>
      <c r="B23" s="2">
        <f t="shared" si="2"/>
        <v>3.5565588200778465E-5</v>
      </c>
      <c r="C23" s="3">
        <f t="shared" si="3"/>
        <v>-128.76543413684658</v>
      </c>
      <c r="D23" s="3">
        <f t="shared" si="4"/>
        <v>-128.76091259055681</v>
      </c>
      <c r="E23" s="3">
        <f t="shared" si="5"/>
        <v>-130.97940008672037</v>
      </c>
      <c r="F23" s="4">
        <f t="shared" si="6"/>
        <v>2.8250750892455083E-7</v>
      </c>
      <c r="G23" s="5">
        <f t="shared" si="7"/>
        <v>2.8250750892455081E-4</v>
      </c>
      <c r="H23" s="4">
        <f t="shared" si="0"/>
        <v>3.9946561761931486E-7</v>
      </c>
      <c r="I23" s="5">
        <f t="shared" si="8"/>
        <v>3.9946561761931485E-4</v>
      </c>
      <c r="J23" s="4">
        <f t="shared" si="1"/>
        <v>7.9893123523862972E-7</v>
      </c>
      <c r="K23" s="5">
        <f t="shared" si="9"/>
        <v>7.9893123523862969E-4</v>
      </c>
    </row>
    <row r="24" spans="1:11">
      <c r="A24" s="2">
        <v>6</v>
      </c>
      <c r="B24" s="2">
        <f t="shared" si="2"/>
        <v>3.99052462993776E-5</v>
      </c>
      <c r="C24" s="3">
        <f t="shared" si="3"/>
        <v>-127.76543413684658</v>
      </c>
      <c r="D24" s="3">
        <f t="shared" si="4"/>
        <v>-127.76091259055681</v>
      </c>
      <c r="E24" s="3">
        <f t="shared" si="5"/>
        <v>-129.97940008672037</v>
      </c>
      <c r="F24" s="4">
        <f t="shared" si="6"/>
        <v>3.1697863849222266E-7</v>
      </c>
      <c r="G24" s="5">
        <f t="shared" si="7"/>
        <v>3.1697863849222268E-4</v>
      </c>
      <c r="H24" s="4">
        <f t="shared" si="0"/>
        <v>4.4820779482800282E-7</v>
      </c>
      <c r="I24" s="5">
        <f t="shared" si="8"/>
        <v>4.4820779482800284E-4</v>
      </c>
      <c r="J24" s="4">
        <f t="shared" si="1"/>
        <v>8.9641558965600565E-7</v>
      </c>
      <c r="K24" s="5">
        <f t="shared" si="9"/>
        <v>8.9641558965600568E-4</v>
      </c>
    </row>
    <row r="25" spans="1:11">
      <c r="A25" s="2">
        <v>7</v>
      </c>
      <c r="B25" s="2">
        <f t="shared" si="2"/>
        <v>4.4774422771366792E-5</v>
      </c>
      <c r="C25" s="3">
        <f t="shared" si="3"/>
        <v>-126.76543413684658</v>
      </c>
      <c r="D25" s="3">
        <f t="shared" si="4"/>
        <v>-126.76091259055681</v>
      </c>
      <c r="E25" s="3">
        <f t="shared" si="5"/>
        <v>-128.97940008672037</v>
      </c>
      <c r="F25" s="4">
        <f t="shared" si="6"/>
        <v>3.5565588200778443E-7</v>
      </c>
      <c r="G25" s="5">
        <f t="shared" si="7"/>
        <v>3.5565588200778443E-4</v>
      </c>
      <c r="H25" s="4">
        <f t="shared" si="0"/>
        <v>5.0289741715900718E-7</v>
      </c>
      <c r="I25" s="5">
        <f t="shared" si="8"/>
        <v>5.0289741715900719E-4</v>
      </c>
      <c r="J25" s="4">
        <f t="shared" si="1"/>
        <v>1.0057948343180144E-6</v>
      </c>
      <c r="K25" s="5">
        <f t="shared" si="9"/>
        <v>1.0057948343180144E-3</v>
      </c>
    </row>
    <row r="26" spans="1:11">
      <c r="A26" s="2">
        <v>8</v>
      </c>
      <c r="B26" s="2">
        <f t="shared" si="2"/>
        <v>5.0237728630191617E-5</v>
      </c>
      <c r="C26" s="3">
        <f t="shared" si="3"/>
        <v>-125.76543413684659</v>
      </c>
      <c r="D26" s="3">
        <f t="shared" si="4"/>
        <v>-125.76091259055681</v>
      </c>
      <c r="E26" s="3">
        <f t="shared" si="5"/>
        <v>-127.97940008672037</v>
      </c>
      <c r="F26" s="4">
        <f t="shared" si="6"/>
        <v>3.990524629937759E-7</v>
      </c>
      <c r="G26" s="5">
        <f t="shared" si="7"/>
        <v>3.9905246299377591E-4</v>
      </c>
      <c r="H26" s="4">
        <f t="shared" si="0"/>
        <v>5.6426018267319905E-7</v>
      </c>
      <c r="I26" s="5">
        <f t="shared" si="8"/>
        <v>5.6426018267319907E-4</v>
      </c>
      <c r="J26" s="4">
        <f t="shared" si="1"/>
        <v>1.1285203653463981E-6</v>
      </c>
      <c r="K26" s="5">
        <f t="shared" si="9"/>
        <v>1.1285203653463981E-3</v>
      </c>
    </row>
    <row r="27" spans="1:11">
      <c r="A27" s="2">
        <v>9</v>
      </c>
      <c r="B27" s="2">
        <f t="shared" si="2"/>
        <v>5.6367658625289091E-5</v>
      </c>
      <c r="C27" s="3">
        <f t="shared" si="3"/>
        <v>-124.76543413684658</v>
      </c>
      <c r="D27" s="3">
        <f t="shared" si="4"/>
        <v>-124.76091259055681</v>
      </c>
      <c r="E27" s="3">
        <f t="shared" si="5"/>
        <v>-126.97940008672037</v>
      </c>
      <c r="F27" s="4">
        <f t="shared" si="6"/>
        <v>4.4774422771366787E-7</v>
      </c>
      <c r="G27" s="5">
        <f t="shared" si="7"/>
        <v>4.4774422771366788E-4</v>
      </c>
      <c r="H27" s="4">
        <f t="shared" si="0"/>
        <v>6.3311033798712631E-7</v>
      </c>
      <c r="I27" s="5">
        <f t="shared" si="8"/>
        <v>6.3311033798712634E-4</v>
      </c>
      <c r="J27" s="4">
        <f t="shared" si="1"/>
        <v>1.2662206759742526E-6</v>
      </c>
      <c r="K27" s="5">
        <f t="shared" si="9"/>
        <v>1.2662206759742527E-3</v>
      </c>
    </row>
    <row r="28" spans="1:11">
      <c r="A28" s="2">
        <v>10</v>
      </c>
      <c r="B28" s="2">
        <f t="shared" si="2"/>
        <v>6.3245553203367591E-5</v>
      </c>
      <c r="C28" s="3">
        <f t="shared" si="3"/>
        <v>-123.76543413684658</v>
      </c>
      <c r="D28" s="3">
        <f t="shared" si="4"/>
        <v>-123.76091259055683</v>
      </c>
      <c r="E28" s="3">
        <f t="shared" si="5"/>
        <v>-125.97940008672039</v>
      </c>
      <c r="F28" s="4">
        <f t="shared" si="6"/>
        <v>5.0237728630191582E-7</v>
      </c>
      <c r="G28" s="5">
        <f t="shared" si="7"/>
        <v>5.023772863019158E-4</v>
      </c>
      <c r="H28" s="4">
        <f t="shared" si="0"/>
        <v>7.1036148283090898E-7</v>
      </c>
      <c r="I28" s="5">
        <f t="shared" si="8"/>
        <v>7.10361482830909E-4</v>
      </c>
      <c r="J28" s="4">
        <f t="shared" si="1"/>
        <v>1.420722965661818E-6</v>
      </c>
      <c r="K28" s="5">
        <f t="shared" si="9"/>
        <v>1.420722965661818E-3</v>
      </c>
    </row>
    <row r="29" spans="1:11">
      <c r="A29" s="2">
        <v>11</v>
      </c>
      <c r="B29" s="2">
        <f t="shared" si="2"/>
        <v>7.0962677846715121E-5</v>
      </c>
      <c r="C29" s="3">
        <f t="shared" si="3"/>
        <v>-122.76543413684658</v>
      </c>
      <c r="D29" s="3">
        <f t="shared" si="4"/>
        <v>-122.76091259055681</v>
      </c>
      <c r="E29" s="3">
        <f t="shared" si="5"/>
        <v>-124.97940008672037</v>
      </c>
      <c r="F29" s="4">
        <f t="shared" si="6"/>
        <v>5.6367658625289077E-7</v>
      </c>
      <c r="G29" s="5">
        <f t="shared" si="7"/>
        <v>5.6367658625289079E-4</v>
      </c>
      <c r="H29" s="4">
        <f t="shared" si="0"/>
        <v>7.970386929615875E-7</v>
      </c>
      <c r="I29" s="5">
        <f t="shared" si="8"/>
        <v>7.9703869296158755E-4</v>
      </c>
      <c r="J29" s="4">
        <f t="shared" si="1"/>
        <v>1.594077385923175E-6</v>
      </c>
      <c r="K29" s="5">
        <f t="shared" si="9"/>
        <v>1.5940773859231751E-3</v>
      </c>
    </row>
    <row r="30" spans="1:11">
      <c r="A30" s="2">
        <v>12</v>
      </c>
      <c r="B30" s="2">
        <f t="shared" si="2"/>
        <v>7.9621434110699457E-5</v>
      </c>
      <c r="C30" s="3">
        <f t="shared" si="3"/>
        <v>-121.76543413684658</v>
      </c>
      <c r="D30" s="3">
        <f t="shared" si="4"/>
        <v>-121.76091259055681</v>
      </c>
      <c r="E30" s="3">
        <f t="shared" si="5"/>
        <v>-123.97940008672037</v>
      </c>
      <c r="F30" s="4">
        <f t="shared" si="6"/>
        <v>6.3245553203367573E-7</v>
      </c>
      <c r="G30" s="5">
        <f t="shared" si="7"/>
        <v>6.3245553203367577E-4</v>
      </c>
      <c r="H30" s="4">
        <f t="shared" si="0"/>
        <v>8.9429212229561743E-7</v>
      </c>
      <c r="I30" s="5">
        <f t="shared" si="8"/>
        <v>8.9429212229561741E-4</v>
      </c>
      <c r="J30" s="4">
        <f t="shared" si="1"/>
        <v>1.7885842445912349E-6</v>
      </c>
      <c r="K30" s="5">
        <f t="shared" si="9"/>
        <v>1.7885842445912348E-3</v>
      </c>
    </row>
    <row r="31" spans="1:11">
      <c r="A31" s="2">
        <v>13</v>
      </c>
      <c r="B31" s="2">
        <f t="shared" si="2"/>
        <v>8.9336718430192642E-5</v>
      </c>
      <c r="C31" s="3">
        <f t="shared" si="3"/>
        <v>-120.76543413684659</v>
      </c>
      <c r="D31" s="3">
        <f t="shared" si="4"/>
        <v>-120.76091259055681</v>
      </c>
      <c r="E31" s="3">
        <f t="shared" si="5"/>
        <v>-122.97940008672037</v>
      </c>
      <c r="F31" s="4">
        <f t="shared" si="6"/>
        <v>7.0962677846715084E-7</v>
      </c>
      <c r="G31" s="5">
        <f t="shared" si="7"/>
        <v>7.0962677846715086E-4</v>
      </c>
      <c r="H31" s="4">
        <f t="shared" si="0"/>
        <v>1.0034122647525513E-6</v>
      </c>
      <c r="I31" s="5">
        <f t="shared" si="8"/>
        <v>1.0034122647525512E-3</v>
      </c>
      <c r="J31" s="4">
        <f t="shared" si="1"/>
        <v>2.0068245295051026E-6</v>
      </c>
      <c r="K31" s="5">
        <f t="shared" si="9"/>
        <v>2.0068245295051025E-3</v>
      </c>
    </row>
    <row r="32" spans="1:11">
      <c r="A32" s="2">
        <v>14</v>
      </c>
      <c r="B32" s="2">
        <f t="shared" si="2"/>
        <v>1.0023744672545446E-4</v>
      </c>
      <c r="C32" s="3">
        <f t="shared" si="3"/>
        <v>-119.76543413684658</v>
      </c>
      <c r="D32" s="3">
        <f t="shared" si="4"/>
        <v>-119.76091259055681</v>
      </c>
      <c r="E32" s="3">
        <f t="shared" si="5"/>
        <v>-121.97940008672037</v>
      </c>
      <c r="F32" s="4">
        <f t="shared" si="6"/>
        <v>7.9621434110699427E-7</v>
      </c>
      <c r="G32" s="5">
        <f t="shared" si="7"/>
        <v>7.9621434110699427E-4</v>
      </c>
      <c r="H32" s="4">
        <f t="shared" si="0"/>
        <v>1.1258470783252898E-6</v>
      </c>
      <c r="I32" s="5">
        <f t="shared" si="8"/>
        <v>1.1258470783252897E-3</v>
      </c>
      <c r="J32" s="4">
        <f t="shared" si="1"/>
        <v>2.2516941566505797E-6</v>
      </c>
      <c r="K32" s="5">
        <f t="shared" si="9"/>
        <v>2.2516941566505795E-3</v>
      </c>
    </row>
    <row r="33" spans="1:11">
      <c r="A33" s="2">
        <v>15</v>
      </c>
      <c r="B33" s="2">
        <f t="shared" si="2"/>
        <v>1.1246826503806985E-4</v>
      </c>
      <c r="C33" s="3">
        <f t="shared" si="3"/>
        <v>-118.76543413684658</v>
      </c>
      <c r="D33" s="3">
        <f t="shared" si="4"/>
        <v>-118.76091259055681</v>
      </c>
      <c r="E33" s="3">
        <f t="shared" si="5"/>
        <v>-120.97940008672037</v>
      </c>
      <c r="F33" s="4">
        <f t="shared" si="6"/>
        <v>8.9336718430192623E-7</v>
      </c>
      <c r="G33" s="5">
        <f t="shared" si="7"/>
        <v>8.9336718430192621E-4</v>
      </c>
      <c r="H33" s="4">
        <f t="shared" si="0"/>
        <v>1.2632211986029236E-6</v>
      </c>
      <c r="I33" s="5">
        <f t="shared" si="8"/>
        <v>1.2632211986029235E-3</v>
      </c>
      <c r="J33" s="4">
        <f t="shared" si="1"/>
        <v>2.5264423972058472E-6</v>
      </c>
      <c r="K33" s="5">
        <f t="shared" si="9"/>
        <v>2.526442397205847E-3</v>
      </c>
    </row>
    <row r="34" spans="1:11">
      <c r="A34" s="2">
        <v>16</v>
      </c>
      <c r="B34" s="2">
        <f t="shared" si="2"/>
        <v>1.2619146889603869E-4</v>
      </c>
      <c r="C34" s="3">
        <f t="shared" si="3"/>
        <v>-117.76543413684658</v>
      </c>
      <c r="D34" s="3">
        <f t="shared" si="4"/>
        <v>-117.76091259055681</v>
      </c>
      <c r="E34" s="3">
        <f t="shared" si="5"/>
        <v>-119.97940008672037</v>
      </c>
      <c r="F34" s="4">
        <f t="shared" si="6"/>
        <v>1.0023744672545446E-6</v>
      </c>
      <c r="G34" s="5">
        <f t="shared" si="7"/>
        <v>1.0023744672545446E-3</v>
      </c>
      <c r="H34" s="4">
        <f t="shared" si="0"/>
        <v>1.4173574966979259E-6</v>
      </c>
      <c r="I34" s="5">
        <f t="shared" si="8"/>
        <v>1.4173574966979258E-3</v>
      </c>
      <c r="J34" s="4">
        <f t="shared" si="1"/>
        <v>2.8347149933958518E-6</v>
      </c>
      <c r="K34" s="5">
        <f t="shared" si="9"/>
        <v>2.8347149933958516E-3</v>
      </c>
    </row>
    <row r="35" spans="1:11">
      <c r="A35" s="2">
        <v>17</v>
      </c>
      <c r="B35" s="2">
        <f t="shared" si="2"/>
        <v>1.415891568768276E-4</v>
      </c>
      <c r="C35" s="3">
        <f t="shared" si="3"/>
        <v>-116.76543413684658</v>
      </c>
      <c r="D35" s="3">
        <f t="shared" si="4"/>
        <v>-116.76091259055681</v>
      </c>
      <c r="E35" s="3">
        <f t="shared" si="5"/>
        <v>-118.97940008672037</v>
      </c>
      <c r="F35" s="4">
        <f t="shared" si="6"/>
        <v>1.1246826503806979E-6</v>
      </c>
      <c r="G35" s="5">
        <f t="shared" si="7"/>
        <v>1.1246826503806978E-3</v>
      </c>
      <c r="H35" s="4">
        <f t="shared" si="0"/>
        <v>1.5903012676383068E-6</v>
      </c>
      <c r="I35" s="5">
        <f t="shared" si="8"/>
        <v>1.5903012676383068E-3</v>
      </c>
      <c r="J35" s="4">
        <f t="shared" si="1"/>
        <v>3.1806025352766135E-6</v>
      </c>
      <c r="K35" s="5">
        <f t="shared" si="9"/>
        <v>3.1806025352766137E-3</v>
      </c>
    </row>
    <row r="36" spans="1:11">
      <c r="A36" s="2">
        <v>18</v>
      </c>
      <c r="B36" s="2">
        <f t="shared" si="2"/>
        <v>1.5886564694485636E-4</v>
      </c>
      <c r="C36" s="3">
        <f t="shared" si="3"/>
        <v>-115.76543413684659</v>
      </c>
      <c r="D36" s="3">
        <f t="shared" si="4"/>
        <v>-115.76091259055681</v>
      </c>
      <c r="E36" s="3">
        <f t="shared" si="5"/>
        <v>-117.97940008672037</v>
      </c>
      <c r="F36" s="4">
        <f t="shared" si="6"/>
        <v>1.2619146889603866E-6</v>
      </c>
      <c r="G36" s="5">
        <f t="shared" si="7"/>
        <v>1.2619146889603866E-3</v>
      </c>
      <c r="H36" s="4">
        <f t="shared" si="0"/>
        <v>1.7843473701899864E-6</v>
      </c>
      <c r="I36" s="5">
        <f t="shared" si="8"/>
        <v>1.7843473701899865E-3</v>
      </c>
      <c r="J36" s="4">
        <f t="shared" si="1"/>
        <v>3.5686947403799728E-6</v>
      </c>
      <c r="K36" s="5">
        <f t="shared" si="9"/>
        <v>3.5686947403799729E-3</v>
      </c>
    </row>
    <row r="37" spans="1:11">
      <c r="A37" s="2">
        <v>19</v>
      </c>
      <c r="B37" s="2">
        <f t="shared" si="2"/>
        <v>1.7825018762674918E-4</v>
      </c>
      <c r="C37" s="3">
        <f t="shared" si="3"/>
        <v>-114.76543413684658</v>
      </c>
      <c r="D37" s="3">
        <f t="shared" si="4"/>
        <v>-114.76091259055681</v>
      </c>
      <c r="E37" s="3">
        <f t="shared" si="5"/>
        <v>-116.97940008672037</v>
      </c>
      <c r="F37" s="4">
        <f t="shared" si="6"/>
        <v>1.4158915687682758E-6</v>
      </c>
      <c r="G37" s="5">
        <f t="shared" si="7"/>
        <v>1.4158915687682758E-3</v>
      </c>
      <c r="H37" s="4">
        <f t="shared" si="0"/>
        <v>2.0020706782383419E-6</v>
      </c>
      <c r="I37" s="5">
        <f t="shared" si="8"/>
        <v>2.0020706782383421E-3</v>
      </c>
      <c r="J37" s="4">
        <f t="shared" si="1"/>
        <v>4.0041413564766839E-6</v>
      </c>
      <c r="K37" s="5">
        <f t="shared" si="9"/>
        <v>4.0041413564766842E-3</v>
      </c>
    </row>
    <row r="38" spans="1:11">
      <c r="A38" s="2">
        <v>20</v>
      </c>
      <c r="B38" s="2">
        <f t="shared" si="2"/>
        <v>2.0000000000000001E-4</v>
      </c>
      <c r="C38" s="3">
        <f t="shared" si="3"/>
        <v>-113.76543413684658</v>
      </c>
      <c r="D38" s="3">
        <f t="shared" si="4"/>
        <v>-113.76091259055683</v>
      </c>
      <c r="E38" s="3">
        <f t="shared" si="5"/>
        <v>-115.97940008672039</v>
      </c>
      <c r="F38" s="4">
        <f t="shared" si="6"/>
        <v>1.5886564694485625E-6</v>
      </c>
      <c r="G38" s="5">
        <f t="shared" si="7"/>
        <v>1.5886564694485624E-3</v>
      </c>
      <c r="H38" s="4">
        <f t="shared" si="0"/>
        <v>2.2463602478002671E-6</v>
      </c>
      <c r="I38" s="5">
        <f t="shared" si="8"/>
        <v>2.246360247800267E-3</v>
      </c>
      <c r="J38" s="4">
        <f t="shared" si="1"/>
        <v>4.4927204956005342E-6</v>
      </c>
      <c r="K38" s="5">
        <f t="shared" si="9"/>
        <v>4.4927204956005341E-3</v>
      </c>
    </row>
    <row r="39" spans="1:11">
      <c r="A39" s="2">
        <v>21</v>
      </c>
      <c r="B39" s="2">
        <f t="shared" si="2"/>
        <v>2.2440369086039274E-4</v>
      </c>
      <c r="C39" s="3">
        <f t="shared" si="3"/>
        <v>-112.76543413684658</v>
      </c>
      <c r="D39" s="3">
        <f t="shared" si="4"/>
        <v>-112.76091259055681</v>
      </c>
      <c r="E39" s="3">
        <f t="shared" si="5"/>
        <v>-114.97940008672037</v>
      </c>
      <c r="F39" s="4">
        <f t="shared" si="6"/>
        <v>1.7825018762674908E-6</v>
      </c>
      <c r="G39" s="5">
        <f t="shared" si="7"/>
        <v>1.7825018762674908E-3</v>
      </c>
      <c r="H39" s="4">
        <f t="shared" si="0"/>
        <v>2.5204576530422316E-6</v>
      </c>
      <c r="I39" s="5">
        <f t="shared" si="8"/>
        <v>2.5204576530422317E-3</v>
      </c>
      <c r="J39" s="4">
        <f t="shared" si="1"/>
        <v>5.0409153060844633E-6</v>
      </c>
      <c r="K39" s="5">
        <f t="shared" si="9"/>
        <v>5.0409153060844633E-3</v>
      </c>
    </row>
    <row r="40" spans="1:11">
      <c r="A40" s="2">
        <v>22</v>
      </c>
      <c r="B40" s="2">
        <f t="shared" si="2"/>
        <v>2.517850823588336E-4</v>
      </c>
      <c r="C40" s="3">
        <f t="shared" si="3"/>
        <v>-111.76543413684658</v>
      </c>
      <c r="D40" s="3">
        <f t="shared" si="4"/>
        <v>-111.76091259055681</v>
      </c>
      <c r="E40" s="3">
        <f t="shared" si="5"/>
        <v>-113.97940008672037</v>
      </c>
      <c r="F40" s="4">
        <f t="shared" si="6"/>
        <v>2.0000000000000003E-6</v>
      </c>
      <c r="G40" s="5">
        <f t="shared" si="7"/>
        <v>2.0000000000000005E-3</v>
      </c>
      <c r="H40" s="4">
        <f t="shared" si="0"/>
        <v>2.8280000000000003E-6</v>
      </c>
      <c r="I40" s="5">
        <f t="shared" si="8"/>
        <v>2.8280000000000002E-3</v>
      </c>
      <c r="J40" s="4">
        <f t="shared" si="1"/>
        <v>5.6560000000000006E-6</v>
      </c>
      <c r="K40" s="5">
        <f t="shared" si="9"/>
        <v>5.6560000000000004E-3</v>
      </c>
    </row>
    <row r="41" spans="1:11">
      <c r="A41" s="2">
        <v>23</v>
      </c>
      <c r="B41" s="2">
        <f t="shared" si="2"/>
        <v>2.8250750892455092E-4</v>
      </c>
      <c r="C41" s="3">
        <f t="shared" si="3"/>
        <v>-110.76543413684659</v>
      </c>
      <c r="D41" s="3">
        <f t="shared" si="4"/>
        <v>-110.76091259055681</v>
      </c>
      <c r="E41" s="3">
        <f t="shared" si="5"/>
        <v>-112.97940008672037</v>
      </c>
      <c r="F41" s="4">
        <f t="shared" si="6"/>
        <v>2.2440369086039265E-6</v>
      </c>
      <c r="G41" s="5">
        <f t="shared" si="7"/>
        <v>2.2440369086039265E-3</v>
      </c>
      <c r="H41" s="4">
        <f t="shared" si="0"/>
        <v>3.173068188765952E-6</v>
      </c>
      <c r="I41" s="5">
        <f t="shared" si="8"/>
        <v>3.1730681887659519E-3</v>
      </c>
      <c r="J41" s="4">
        <f t="shared" si="1"/>
        <v>6.3461363775319039E-6</v>
      </c>
      <c r="K41" s="5">
        <f t="shared" si="9"/>
        <v>6.3461363775319038E-3</v>
      </c>
    </row>
    <row r="42" spans="1:11">
      <c r="A42" s="2">
        <v>24</v>
      </c>
      <c r="B42" s="2">
        <f t="shared" si="2"/>
        <v>3.1697863849222273E-4</v>
      </c>
      <c r="C42" s="3">
        <f t="shared" si="3"/>
        <v>-109.76543413684658</v>
      </c>
      <c r="D42" s="3">
        <f t="shared" si="4"/>
        <v>-109.76091259055681</v>
      </c>
      <c r="E42" s="3">
        <f t="shared" si="5"/>
        <v>-111.97940008672037</v>
      </c>
      <c r="F42" s="4">
        <f t="shared" si="6"/>
        <v>2.5178508235883339E-6</v>
      </c>
      <c r="G42" s="5">
        <f t="shared" si="7"/>
        <v>2.5178508235883341E-3</v>
      </c>
      <c r="H42" s="4">
        <f t="shared" si="0"/>
        <v>3.5602410645539042E-6</v>
      </c>
      <c r="I42" s="5">
        <f t="shared" si="8"/>
        <v>3.5602410645539043E-3</v>
      </c>
      <c r="J42" s="4">
        <f t="shared" si="1"/>
        <v>7.1204821291078084E-6</v>
      </c>
      <c r="K42" s="5">
        <f t="shared" si="9"/>
        <v>7.1204821291078087E-3</v>
      </c>
    </row>
    <row r="43" spans="1:11">
      <c r="A43" s="2">
        <v>25</v>
      </c>
      <c r="B43" s="2">
        <f t="shared" si="2"/>
        <v>3.5565588200778476E-4</v>
      </c>
      <c r="C43" s="3">
        <f t="shared" si="3"/>
        <v>-108.76543413684658</v>
      </c>
      <c r="D43" s="3">
        <f t="shared" si="4"/>
        <v>-108.76091259055681</v>
      </c>
      <c r="E43" s="3">
        <f t="shared" si="5"/>
        <v>-110.97940008672037</v>
      </c>
      <c r="F43" s="4">
        <f t="shared" si="6"/>
        <v>2.8250750892455091E-6</v>
      </c>
      <c r="G43" s="5">
        <f t="shared" si="7"/>
        <v>2.8250750892455092E-3</v>
      </c>
      <c r="H43" s="4">
        <f t="shared" si="0"/>
        <v>3.9946561761931501E-6</v>
      </c>
      <c r="I43" s="5">
        <f t="shared" si="8"/>
        <v>3.9946561761931504E-3</v>
      </c>
      <c r="J43" s="4">
        <f t="shared" si="1"/>
        <v>7.9893123523863002E-6</v>
      </c>
      <c r="K43" s="5">
        <f t="shared" si="9"/>
        <v>7.9893123523863008E-3</v>
      </c>
    </row>
    <row r="44" spans="1:11">
      <c r="A44" s="2">
        <v>26</v>
      </c>
      <c r="B44" s="2">
        <f t="shared" si="2"/>
        <v>3.9905246299377613E-4</v>
      </c>
      <c r="C44" s="3">
        <f t="shared" si="3"/>
        <v>-107.76543413684658</v>
      </c>
      <c r="D44" s="3">
        <f t="shared" si="4"/>
        <v>-107.76091259055681</v>
      </c>
      <c r="E44" s="3">
        <f t="shared" si="5"/>
        <v>-109.97940008672037</v>
      </c>
      <c r="F44" s="4">
        <f t="shared" si="6"/>
        <v>3.1697863849222273E-6</v>
      </c>
      <c r="G44" s="5">
        <f t="shared" si="7"/>
        <v>3.1697863849222273E-3</v>
      </c>
      <c r="H44" s="4">
        <f t="shared" si="0"/>
        <v>4.482077948280029E-6</v>
      </c>
      <c r="I44" s="5">
        <f t="shared" si="8"/>
        <v>4.4820779482800293E-3</v>
      </c>
      <c r="J44" s="4">
        <f t="shared" si="1"/>
        <v>8.9641558965600579E-6</v>
      </c>
      <c r="K44" s="5">
        <f t="shared" si="9"/>
        <v>8.9641558965600585E-3</v>
      </c>
    </row>
    <row r="45" spans="1:11">
      <c r="A45" s="2">
        <v>27</v>
      </c>
      <c r="B45" s="2">
        <f t="shared" si="2"/>
        <v>4.477442277136681E-4</v>
      </c>
      <c r="C45" s="3">
        <f t="shared" si="3"/>
        <v>-106.76543413684658</v>
      </c>
      <c r="D45" s="3">
        <f t="shared" si="4"/>
        <v>-106.76091259055681</v>
      </c>
      <c r="E45" s="3">
        <f t="shared" si="5"/>
        <v>-108.97940008672037</v>
      </c>
      <c r="F45" s="4">
        <f t="shared" si="6"/>
        <v>3.5565588200778458E-6</v>
      </c>
      <c r="G45" s="5">
        <f t="shared" si="7"/>
        <v>3.5565588200778459E-3</v>
      </c>
      <c r="H45" s="4">
        <f t="shared" si="0"/>
        <v>5.0289741715900737E-6</v>
      </c>
      <c r="I45" s="5">
        <f t="shared" si="8"/>
        <v>5.028974171590074E-3</v>
      </c>
      <c r="J45" s="4">
        <f t="shared" si="1"/>
        <v>1.0057948343180147E-5</v>
      </c>
      <c r="K45" s="5">
        <f t="shared" si="9"/>
        <v>1.0057948343180148E-2</v>
      </c>
    </row>
    <row r="46" spans="1:11">
      <c r="A46" s="2">
        <v>28</v>
      </c>
      <c r="B46" s="2">
        <f t="shared" si="2"/>
        <v>5.0237728630191602E-4</v>
      </c>
      <c r="C46" s="3">
        <f t="shared" si="3"/>
        <v>-105.76543413684659</v>
      </c>
      <c r="D46" s="3">
        <f t="shared" si="4"/>
        <v>-105.76091259055681</v>
      </c>
      <c r="E46" s="3">
        <f t="shared" si="5"/>
        <v>-107.97940008672037</v>
      </c>
      <c r="F46" s="4">
        <f t="shared" si="6"/>
        <v>3.9905246299377574E-6</v>
      </c>
      <c r="G46" s="5">
        <f t="shared" si="7"/>
        <v>3.9905246299377578E-3</v>
      </c>
      <c r="H46" s="4">
        <f t="shared" si="0"/>
        <v>5.6426018267319886E-6</v>
      </c>
      <c r="I46" s="5">
        <f t="shared" si="8"/>
        <v>5.642601826731989E-3</v>
      </c>
      <c r="J46" s="4">
        <f t="shared" si="1"/>
        <v>1.1285203653463977E-5</v>
      </c>
      <c r="K46" s="5">
        <f t="shared" si="9"/>
        <v>1.1285203653463978E-2</v>
      </c>
    </row>
    <row r="47" spans="1:11">
      <c r="A47" s="2">
        <v>29</v>
      </c>
      <c r="B47" s="2">
        <f t="shared" si="2"/>
        <v>5.63676586252891E-4</v>
      </c>
      <c r="C47" s="3">
        <f t="shared" si="3"/>
        <v>-104.76543413684658</v>
      </c>
      <c r="D47" s="3">
        <f t="shared" si="4"/>
        <v>-104.76091259055681</v>
      </c>
      <c r="E47" s="3">
        <f t="shared" si="5"/>
        <v>-106.97940008672037</v>
      </c>
      <c r="F47" s="4">
        <f t="shared" si="6"/>
        <v>4.4774422771366794E-6</v>
      </c>
      <c r="G47" s="5">
        <f t="shared" si="7"/>
        <v>4.4774422771366798E-3</v>
      </c>
      <c r="H47" s="4">
        <f t="shared" si="0"/>
        <v>6.3311033798712639E-6</v>
      </c>
      <c r="I47" s="5">
        <f t="shared" si="8"/>
        <v>6.331103379871264E-3</v>
      </c>
      <c r="J47" s="4">
        <f t="shared" si="1"/>
        <v>1.2662206759742528E-5</v>
      </c>
      <c r="K47" s="5">
        <f t="shared" si="9"/>
        <v>1.2662206759742528E-2</v>
      </c>
    </row>
    <row r="48" spans="1:11">
      <c r="A48" s="2">
        <v>30</v>
      </c>
      <c r="B48" s="2">
        <f t="shared" si="2"/>
        <v>6.324555320336761E-4</v>
      </c>
      <c r="C48" s="3">
        <f t="shared" si="3"/>
        <v>-103.76543413684658</v>
      </c>
      <c r="D48" s="3">
        <f t="shared" si="4"/>
        <v>-103.76091259055681</v>
      </c>
      <c r="E48" s="3">
        <f t="shared" si="5"/>
        <v>-105.97940008672037</v>
      </c>
      <c r="F48" s="4">
        <f t="shared" si="6"/>
        <v>5.0237728630191603E-6</v>
      </c>
      <c r="G48" s="5">
        <f t="shared" si="7"/>
        <v>5.0237728630191606E-3</v>
      </c>
      <c r="H48" s="4">
        <f t="shared" si="0"/>
        <v>7.1036148283090925E-6</v>
      </c>
      <c r="I48" s="5">
        <f t="shared" si="8"/>
        <v>7.1036148283090926E-3</v>
      </c>
      <c r="J48" s="4">
        <f t="shared" si="1"/>
        <v>1.4207229656618185E-5</v>
      </c>
      <c r="K48" s="5">
        <f t="shared" si="9"/>
        <v>1.4207229656618185E-2</v>
      </c>
    </row>
    <row r="49" spans="1:11">
      <c r="A49" s="2">
        <v>31</v>
      </c>
      <c r="B49" s="2">
        <f t="shared" si="2"/>
        <v>7.0962677846715119E-4</v>
      </c>
      <c r="C49" s="3">
        <f t="shared" si="3"/>
        <v>-102.76543413684658</v>
      </c>
      <c r="D49" s="3">
        <f t="shared" si="4"/>
        <v>-102.76091259055681</v>
      </c>
      <c r="E49" s="3">
        <f t="shared" si="5"/>
        <v>-104.97940008672037</v>
      </c>
      <c r="F49" s="4">
        <f t="shared" si="6"/>
        <v>5.6367658625289077E-6</v>
      </c>
      <c r="G49" s="5">
        <f t="shared" si="7"/>
        <v>5.6367658625289079E-3</v>
      </c>
      <c r="H49" s="4">
        <f t="shared" si="0"/>
        <v>7.9703869296158754E-6</v>
      </c>
      <c r="I49" s="5">
        <f t="shared" si="8"/>
        <v>7.970386929615875E-3</v>
      </c>
      <c r="J49" s="4">
        <f t="shared" si="1"/>
        <v>1.5940773859231751E-5</v>
      </c>
      <c r="K49" s="5">
        <f t="shared" si="9"/>
        <v>1.594077385923175E-2</v>
      </c>
    </row>
    <row r="50" spans="1:11">
      <c r="A50" s="2">
        <v>32</v>
      </c>
      <c r="B50" s="2">
        <f t="shared" si="2"/>
        <v>7.9621434110699514E-4</v>
      </c>
      <c r="C50" s="3">
        <f t="shared" si="3"/>
        <v>-101.76543413684658</v>
      </c>
      <c r="D50" s="3">
        <f t="shared" si="4"/>
        <v>-101.76091259055681</v>
      </c>
      <c r="E50" s="3">
        <f t="shared" si="5"/>
        <v>-103.97940008672037</v>
      </c>
      <c r="F50" s="4">
        <f t="shared" si="6"/>
        <v>6.3245553203367618E-6</v>
      </c>
      <c r="G50" s="5">
        <f t="shared" si="7"/>
        <v>6.3245553203367614E-3</v>
      </c>
      <c r="H50" s="4">
        <f t="shared" ref="H50:H81" si="10">F50*1.414</f>
        <v>8.9429212229561813E-6</v>
      </c>
      <c r="I50" s="5">
        <f t="shared" si="8"/>
        <v>8.9429212229561808E-3</v>
      </c>
      <c r="J50" s="4">
        <f t="shared" ref="J50:J81" si="11">F50*2.828</f>
        <v>1.7885842445912363E-5</v>
      </c>
      <c r="K50" s="5">
        <f t="shared" si="9"/>
        <v>1.7885842445912362E-2</v>
      </c>
    </row>
    <row r="51" spans="1:11">
      <c r="A51" s="2">
        <v>33</v>
      </c>
      <c r="B51" s="2">
        <f t="shared" si="2"/>
        <v>8.9336718430192653E-4</v>
      </c>
      <c r="C51" s="3">
        <f t="shared" si="3"/>
        <v>-100.76543413684659</v>
      </c>
      <c r="D51" s="3">
        <f t="shared" si="4"/>
        <v>-100.76091259055681</v>
      </c>
      <c r="E51" s="3">
        <f t="shared" si="5"/>
        <v>-102.97940008672037</v>
      </c>
      <c r="F51" s="4">
        <f t="shared" si="6"/>
        <v>7.0962677846715093E-6</v>
      </c>
      <c r="G51" s="5">
        <f t="shared" si="7"/>
        <v>7.096267784671509E-3</v>
      </c>
      <c r="H51" s="4">
        <f t="shared" si="10"/>
        <v>1.0034122647525514E-5</v>
      </c>
      <c r="I51" s="5">
        <f t="shared" si="8"/>
        <v>1.0034122647525514E-2</v>
      </c>
      <c r="J51" s="4">
        <f t="shared" si="11"/>
        <v>2.0068245295051027E-5</v>
      </c>
      <c r="K51" s="5">
        <f t="shared" si="9"/>
        <v>2.0068245295051027E-2</v>
      </c>
    </row>
    <row r="52" spans="1:11">
      <c r="A52" s="2">
        <v>34</v>
      </c>
      <c r="B52" s="2">
        <f t="shared" si="2"/>
        <v>1.0023744672545448E-3</v>
      </c>
      <c r="C52" s="3">
        <f t="shared" si="3"/>
        <v>-99.765434136846579</v>
      </c>
      <c r="D52" s="3">
        <f t="shared" si="4"/>
        <v>-99.760912590556813</v>
      </c>
      <c r="E52" s="3">
        <f t="shared" si="5"/>
        <v>-101.97940008672037</v>
      </c>
      <c r="F52" s="4">
        <f t="shared" si="6"/>
        <v>7.962143411069945E-6</v>
      </c>
      <c r="G52" s="5">
        <f t="shared" si="7"/>
        <v>7.9621434110699451E-3</v>
      </c>
      <c r="H52" s="4">
        <f t="shared" si="10"/>
        <v>1.1258470783252901E-5</v>
      </c>
      <c r="I52" s="5">
        <f t="shared" si="8"/>
        <v>1.1258470783252901E-2</v>
      </c>
      <c r="J52" s="4">
        <f t="shared" si="11"/>
        <v>2.2516941566505803E-5</v>
      </c>
      <c r="K52" s="5">
        <f t="shared" si="9"/>
        <v>2.2516941566505803E-2</v>
      </c>
    </row>
    <row r="53" spans="1:11">
      <c r="A53" s="2">
        <v>35</v>
      </c>
      <c r="B53" s="2">
        <f t="shared" si="2"/>
        <v>1.1246826503806984E-3</v>
      </c>
      <c r="C53" s="3">
        <f t="shared" si="3"/>
        <v>-98.765434136846579</v>
      </c>
      <c r="D53" s="3">
        <f t="shared" si="4"/>
        <v>-98.760912590556813</v>
      </c>
      <c r="E53" s="3">
        <f t="shared" si="5"/>
        <v>-100.97940008672039</v>
      </c>
      <c r="F53" s="4">
        <f t="shared" si="6"/>
        <v>8.9336718430192608E-6</v>
      </c>
      <c r="G53" s="5">
        <f t="shared" si="7"/>
        <v>8.933671843019261E-3</v>
      </c>
      <c r="H53" s="4">
        <f t="shared" si="10"/>
        <v>1.2632211986029234E-5</v>
      </c>
      <c r="I53" s="5">
        <f t="shared" si="8"/>
        <v>1.2632211986029233E-2</v>
      </c>
      <c r="J53" s="4">
        <f t="shared" si="11"/>
        <v>2.5264423972058467E-5</v>
      </c>
      <c r="K53" s="5">
        <f t="shared" si="9"/>
        <v>2.5264423972058466E-2</v>
      </c>
    </row>
    <row r="54" spans="1:11">
      <c r="A54" s="2">
        <v>36</v>
      </c>
      <c r="B54" s="2">
        <f t="shared" si="2"/>
        <v>1.2619146889603875E-3</v>
      </c>
      <c r="C54" s="3">
        <f t="shared" si="3"/>
        <v>-97.765434136846579</v>
      </c>
      <c r="D54" s="3">
        <f t="shared" si="4"/>
        <v>-97.760912590556813</v>
      </c>
      <c r="E54" s="3">
        <f t="shared" si="5"/>
        <v>-99.979400086720375</v>
      </c>
      <c r="F54" s="4">
        <f t="shared" si="6"/>
        <v>1.002374467254545E-5</v>
      </c>
      <c r="G54" s="5">
        <f t="shared" si="7"/>
        <v>1.0023744672545449E-2</v>
      </c>
      <c r="H54" s="4">
        <f t="shared" si="10"/>
        <v>1.4173574966979265E-5</v>
      </c>
      <c r="I54" s="5">
        <f t="shared" si="8"/>
        <v>1.4173574966979265E-2</v>
      </c>
      <c r="J54" s="4">
        <f t="shared" si="11"/>
        <v>2.834714993395853E-5</v>
      </c>
      <c r="K54" s="5">
        <f t="shared" si="9"/>
        <v>2.8347149933958531E-2</v>
      </c>
    </row>
    <row r="55" spans="1:11">
      <c r="A55" s="2">
        <v>37</v>
      </c>
      <c r="B55" s="2">
        <f t="shared" si="2"/>
        <v>1.4158915687682773E-3</v>
      </c>
      <c r="C55" s="3">
        <f t="shared" si="3"/>
        <v>-96.765434136846565</v>
      </c>
      <c r="D55" s="3">
        <f t="shared" si="4"/>
        <v>-96.760912590556813</v>
      </c>
      <c r="E55" s="3">
        <f t="shared" si="5"/>
        <v>-98.979400086720375</v>
      </c>
      <c r="F55" s="4">
        <f t="shared" si="6"/>
        <v>1.1246826503806989E-5</v>
      </c>
      <c r="G55" s="5">
        <f t="shared" si="7"/>
        <v>1.1246826503806989E-2</v>
      </c>
      <c r="H55" s="4">
        <f t="shared" si="10"/>
        <v>1.5903012676383082E-5</v>
      </c>
      <c r="I55" s="5">
        <f t="shared" si="8"/>
        <v>1.5903012676383083E-2</v>
      </c>
      <c r="J55" s="4">
        <f t="shared" si="11"/>
        <v>3.1806025352766165E-5</v>
      </c>
      <c r="K55" s="5">
        <f t="shared" si="9"/>
        <v>3.1806025352766165E-2</v>
      </c>
    </row>
    <row r="56" spans="1:11">
      <c r="A56" s="2">
        <v>38</v>
      </c>
      <c r="B56" s="2">
        <f t="shared" si="2"/>
        <v>1.5886564694485641E-3</v>
      </c>
      <c r="C56" s="3">
        <f t="shared" si="3"/>
        <v>-95.765434136846579</v>
      </c>
      <c r="D56" s="3">
        <f t="shared" si="4"/>
        <v>-95.760912590556813</v>
      </c>
      <c r="E56" s="3">
        <f t="shared" si="5"/>
        <v>-97.979400086720375</v>
      </c>
      <c r="F56" s="4">
        <f t="shared" si="6"/>
        <v>1.2619146889603869E-5</v>
      </c>
      <c r="G56" s="5">
        <f t="shared" si="7"/>
        <v>1.2619146889603869E-2</v>
      </c>
      <c r="H56" s="4">
        <f t="shared" si="10"/>
        <v>1.7843473701899871E-5</v>
      </c>
      <c r="I56" s="5">
        <f t="shared" si="8"/>
        <v>1.784347370189987E-2</v>
      </c>
      <c r="J56" s="4">
        <f t="shared" si="11"/>
        <v>3.5686947403799743E-5</v>
      </c>
      <c r="K56" s="5">
        <f t="shared" si="9"/>
        <v>3.568694740379974E-2</v>
      </c>
    </row>
    <row r="57" spans="1:11">
      <c r="A57" s="2">
        <v>39</v>
      </c>
      <c r="B57" s="2">
        <f t="shared" si="2"/>
        <v>1.7825018762674914E-3</v>
      </c>
      <c r="C57" s="3">
        <f t="shared" si="3"/>
        <v>-94.765434136846594</v>
      </c>
      <c r="D57" s="3">
        <f t="shared" si="4"/>
        <v>-94.760912590556813</v>
      </c>
      <c r="E57" s="3">
        <f t="shared" si="5"/>
        <v>-96.979400086720375</v>
      </c>
      <c r="F57" s="4">
        <f t="shared" si="6"/>
        <v>1.4158915687682755E-5</v>
      </c>
      <c r="G57" s="5">
        <f t="shared" si="7"/>
        <v>1.4158915687682756E-2</v>
      </c>
      <c r="H57" s="4">
        <f t="shared" si="10"/>
        <v>2.0020706782383414E-5</v>
      </c>
      <c r="I57" s="5">
        <f t="shared" si="8"/>
        <v>2.0020706782383414E-2</v>
      </c>
      <c r="J57" s="4">
        <f t="shared" si="11"/>
        <v>4.0041413564766829E-5</v>
      </c>
      <c r="K57" s="5">
        <f t="shared" si="9"/>
        <v>4.0041413564766828E-2</v>
      </c>
    </row>
    <row r="58" spans="1:11">
      <c r="A58" s="2">
        <v>40</v>
      </c>
      <c r="B58" s="2">
        <f t="shared" si="2"/>
        <v>2E-3</v>
      </c>
      <c r="C58" s="3">
        <f t="shared" si="3"/>
        <v>-93.765434136846579</v>
      </c>
      <c r="D58" s="3">
        <f t="shared" si="4"/>
        <v>-93.760912590556828</v>
      </c>
      <c r="E58" s="3">
        <f t="shared" si="5"/>
        <v>-95.979400086720389</v>
      </c>
      <c r="F58" s="4">
        <f t="shared" si="6"/>
        <v>1.5886564694485623E-5</v>
      </c>
      <c r="G58" s="5">
        <f t="shared" si="7"/>
        <v>1.5886564694485624E-2</v>
      </c>
      <c r="H58" s="4">
        <f t="shared" si="10"/>
        <v>2.2463602478002669E-5</v>
      </c>
      <c r="I58" s="5">
        <f t="shared" si="8"/>
        <v>2.2463602478002668E-2</v>
      </c>
      <c r="J58" s="4">
        <f t="shared" si="11"/>
        <v>4.4927204956005339E-5</v>
      </c>
      <c r="K58" s="5">
        <f t="shared" si="9"/>
        <v>4.4927204956005336E-2</v>
      </c>
    </row>
    <row r="59" spans="1:11">
      <c r="A59" s="2">
        <v>41</v>
      </c>
      <c r="B59" s="2">
        <f t="shared" si="2"/>
        <v>2.2440369086039269E-3</v>
      </c>
      <c r="C59" s="3">
        <f t="shared" si="3"/>
        <v>-92.765434136846579</v>
      </c>
      <c r="D59" s="3">
        <f t="shared" si="4"/>
        <v>-92.760912590556813</v>
      </c>
      <c r="E59" s="3">
        <f t="shared" si="5"/>
        <v>-94.979400086720375</v>
      </c>
      <c r="F59" s="4">
        <f t="shared" si="6"/>
        <v>1.7825018762674905E-5</v>
      </c>
      <c r="G59" s="5">
        <f t="shared" si="7"/>
        <v>1.7825018762674904E-2</v>
      </c>
      <c r="H59" s="4">
        <f t="shared" si="10"/>
        <v>2.5204576530422315E-5</v>
      </c>
      <c r="I59" s="5">
        <f t="shared" si="8"/>
        <v>2.5204576530422313E-2</v>
      </c>
      <c r="J59" s="4">
        <f t="shared" si="11"/>
        <v>5.040915306084463E-5</v>
      </c>
      <c r="K59" s="5">
        <f t="shared" si="9"/>
        <v>5.0409153060844626E-2</v>
      </c>
    </row>
    <row r="60" spans="1:11">
      <c r="A60" s="2">
        <v>42</v>
      </c>
      <c r="B60" s="2">
        <f t="shared" si="2"/>
        <v>2.5178508235883354E-3</v>
      </c>
      <c r="C60" s="3">
        <f t="shared" si="3"/>
        <v>-91.765434136846579</v>
      </c>
      <c r="D60" s="3">
        <f t="shared" si="4"/>
        <v>-91.760912590556813</v>
      </c>
      <c r="E60" s="3">
        <f t="shared" si="5"/>
        <v>-93.979400086720375</v>
      </c>
      <c r="F60" s="4">
        <f t="shared" si="6"/>
        <v>2.0000000000000002E-5</v>
      </c>
      <c r="G60" s="5">
        <f t="shared" si="7"/>
        <v>0.02</v>
      </c>
      <c r="H60" s="4">
        <f t="shared" si="10"/>
        <v>2.828E-5</v>
      </c>
      <c r="I60" s="5">
        <f t="shared" si="8"/>
        <v>2.828E-2</v>
      </c>
      <c r="J60" s="4">
        <f t="shared" si="11"/>
        <v>5.6560000000000001E-5</v>
      </c>
      <c r="K60" s="5">
        <f t="shared" si="9"/>
        <v>5.6559999999999999E-2</v>
      </c>
    </row>
    <row r="61" spans="1:11">
      <c r="A61" s="2">
        <v>43</v>
      </c>
      <c r="B61" s="2">
        <f t="shared" si="2"/>
        <v>2.8250750892455088E-3</v>
      </c>
      <c r="C61" s="3">
        <f t="shared" si="3"/>
        <v>-90.765434136846594</v>
      </c>
      <c r="D61" s="3">
        <f t="shared" si="4"/>
        <v>-90.760912590556813</v>
      </c>
      <c r="E61" s="3">
        <f t="shared" si="5"/>
        <v>-92.979400086720375</v>
      </c>
      <c r="F61" s="4">
        <f t="shared" si="6"/>
        <v>2.244036908603926E-5</v>
      </c>
      <c r="G61" s="5">
        <f t="shared" si="7"/>
        <v>2.2440369086039261E-2</v>
      </c>
      <c r="H61" s="4">
        <f t="shared" si="10"/>
        <v>3.1730681887659513E-5</v>
      </c>
      <c r="I61" s="5">
        <f t="shared" si="8"/>
        <v>3.1730681887659512E-2</v>
      </c>
      <c r="J61" s="4">
        <f t="shared" si="11"/>
        <v>6.3461363775319025E-5</v>
      </c>
      <c r="K61" s="5">
        <f t="shared" si="9"/>
        <v>6.3461363775319024E-2</v>
      </c>
    </row>
    <row r="62" spans="1:11">
      <c r="A62" s="2">
        <v>44</v>
      </c>
      <c r="B62" s="2">
        <f t="shared" si="2"/>
        <v>3.1697863849222308E-3</v>
      </c>
      <c r="C62" s="3">
        <f t="shared" si="3"/>
        <v>-89.765434136846579</v>
      </c>
      <c r="D62" s="3">
        <f t="shared" si="4"/>
        <v>-89.760912590556799</v>
      </c>
      <c r="E62" s="3">
        <f t="shared" si="5"/>
        <v>-91.979400086720361</v>
      </c>
      <c r="F62" s="4">
        <f t="shared" si="6"/>
        <v>2.5178508235883366E-5</v>
      </c>
      <c r="G62" s="5">
        <f t="shared" si="7"/>
        <v>2.5178508235883367E-2</v>
      </c>
      <c r="H62" s="4">
        <f t="shared" si="10"/>
        <v>3.560241064553908E-5</v>
      </c>
      <c r="I62" s="5">
        <f t="shared" si="8"/>
        <v>3.5602410645539082E-2</v>
      </c>
      <c r="J62" s="4">
        <f t="shared" si="11"/>
        <v>7.120482129107816E-5</v>
      </c>
      <c r="K62" s="5">
        <f t="shared" si="9"/>
        <v>7.1204821291078163E-2</v>
      </c>
    </row>
    <row r="63" spans="1:11">
      <c r="A63" s="2">
        <v>45</v>
      </c>
      <c r="B63" s="2">
        <f t="shared" si="2"/>
        <v>3.5565588200778485E-3</v>
      </c>
      <c r="C63" s="3">
        <f t="shared" si="3"/>
        <v>-88.765434136846579</v>
      </c>
      <c r="D63" s="3">
        <f t="shared" si="4"/>
        <v>-88.760912590556813</v>
      </c>
      <c r="E63" s="3">
        <f t="shared" si="5"/>
        <v>-90.979400086720375</v>
      </c>
      <c r="F63" s="4">
        <f t="shared" si="6"/>
        <v>2.82507508924551E-5</v>
      </c>
      <c r="G63" s="5">
        <f t="shared" si="7"/>
        <v>2.8250750892455101E-2</v>
      </c>
      <c r="H63" s="4">
        <f t="shared" si="10"/>
        <v>3.9946561761931508E-5</v>
      </c>
      <c r="I63" s="5">
        <f t="shared" si="8"/>
        <v>3.9946561761931509E-2</v>
      </c>
      <c r="J63" s="4">
        <f t="shared" si="11"/>
        <v>7.9893123523863015E-5</v>
      </c>
      <c r="K63" s="5">
        <f t="shared" si="9"/>
        <v>7.9893123523863019E-2</v>
      </c>
    </row>
    <row r="64" spans="1:11">
      <c r="A64" s="2">
        <v>46</v>
      </c>
      <c r="B64" s="2">
        <f t="shared" si="2"/>
        <v>3.9905246299377604E-3</v>
      </c>
      <c r="C64" s="3">
        <f t="shared" si="3"/>
        <v>-87.765434136846579</v>
      </c>
      <c r="D64" s="3">
        <f t="shared" si="4"/>
        <v>-87.760912590556813</v>
      </c>
      <c r="E64" s="3">
        <f t="shared" si="5"/>
        <v>-89.979400086720375</v>
      </c>
      <c r="F64" s="4">
        <f t="shared" si="6"/>
        <v>3.1697863849222269E-5</v>
      </c>
      <c r="G64" s="5">
        <f t="shared" si="7"/>
        <v>3.1697863849222269E-2</v>
      </c>
      <c r="H64" s="4">
        <f t="shared" si="10"/>
        <v>4.4820779482800288E-5</v>
      </c>
      <c r="I64" s="5">
        <f t="shared" si="8"/>
        <v>4.4820779482800291E-2</v>
      </c>
      <c r="J64" s="4">
        <f t="shared" si="11"/>
        <v>8.9641558965600576E-5</v>
      </c>
      <c r="K64" s="5">
        <f t="shared" si="9"/>
        <v>8.9641558965600582E-2</v>
      </c>
    </row>
    <row r="65" spans="1:11">
      <c r="A65" s="2">
        <v>47</v>
      </c>
      <c r="B65" s="2">
        <f t="shared" si="2"/>
        <v>4.4774422771366824E-3</v>
      </c>
      <c r="C65" s="3">
        <f t="shared" si="3"/>
        <v>-86.765434136846579</v>
      </c>
      <c r="D65" s="3">
        <f t="shared" si="4"/>
        <v>-86.760912590556813</v>
      </c>
      <c r="E65" s="3">
        <f t="shared" si="5"/>
        <v>-88.979400086720375</v>
      </c>
      <c r="F65" s="4">
        <f t="shared" si="6"/>
        <v>3.5565588200778465E-5</v>
      </c>
      <c r="G65" s="5">
        <f t="shared" si="7"/>
        <v>3.5565588200778465E-2</v>
      </c>
      <c r="H65" s="4">
        <f t="shared" si="10"/>
        <v>5.0289741715900747E-5</v>
      </c>
      <c r="I65" s="5">
        <f t="shared" si="8"/>
        <v>5.0289741715900747E-2</v>
      </c>
      <c r="J65" s="4">
        <f t="shared" si="11"/>
        <v>1.0057948343180149E-4</v>
      </c>
      <c r="K65" s="5">
        <f t="shared" si="9"/>
        <v>0.10057948343180149</v>
      </c>
    </row>
    <row r="66" spans="1:11">
      <c r="A66" s="2">
        <v>48</v>
      </c>
      <c r="B66" s="2">
        <f t="shared" si="2"/>
        <v>5.0237728630191615E-3</v>
      </c>
      <c r="C66" s="3">
        <f t="shared" si="3"/>
        <v>-85.765434136846594</v>
      </c>
      <c r="D66" s="3">
        <f t="shared" si="4"/>
        <v>-85.760912590556813</v>
      </c>
      <c r="E66" s="3">
        <f t="shared" si="5"/>
        <v>-87.979400086720375</v>
      </c>
      <c r="F66" s="4">
        <f t="shared" si="6"/>
        <v>3.9905246299377586E-5</v>
      </c>
      <c r="G66" s="5">
        <f t="shared" si="7"/>
        <v>3.9905246299377584E-2</v>
      </c>
      <c r="H66" s="4">
        <f t="shared" si="10"/>
        <v>5.6426018267319906E-5</v>
      </c>
      <c r="I66" s="5">
        <f t="shared" si="8"/>
        <v>5.6426018267319904E-2</v>
      </c>
      <c r="J66" s="4">
        <f t="shared" si="11"/>
        <v>1.1285203653463981E-4</v>
      </c>
      <c r="K66" s="5">
        <f t="shared" si="9"/>
        <v>0.11285203653463981</v>
      </c>
    </row>
    <row r="67" spans="1:11">
      <c r="A67" s="2">
        <v>49</v>
      </c>
      <c r="B67" s="2">
        <f t="shared" si="2"/>
        <v>5.6367658625289113E-3</v>
      </c>
      <c r="C67" s="3">
        <f t="shared" si="3"/>
        <v>-84.765434136846579</v>
      </c>
      <c r="D67" s="3">
        <f t="shared" si="4"/>
        <v>-84.760912590556799</v>
      </c>
      <c r="E67" s="3">
        <f t="shared" si="5"/>
        <v>-86.979400086720375</v>
      </c>
      <c r="F67" s="4">
        <f t="shared" si="6"/>
        <v>4.4774422771366806E-5</v>
      </c>
      <c r="G67" s="5">
        <f t="shared" si="7"/>
        <v>4.4774422771366805E-2</v>
      </c>
      <c r="H67" s="4">
        <f t="shared" si="10"/>
        <v>6.3311033798712666E-5</v>
      </c>
      <c r="I67" s="5">
        <f t="shared" si="8"/>
        <v>6.3311033798712668E-2</v>
      </c>
      <c r="J67" s="4">
        <f t="shared" si="11"/>
        <v>1.2662206759742533E-4</v>
      </c>
      <c r="K67" s="5">
        <f t="shared" si="9"/>
        <v>0.12662206759742534</v>
      </c>
    </row>
    <row r="68" spans="1:11">
      <c r="A68" s="2">
        <v>50</v>
      </c>
      <c r="B68" s="2">
        <f t="shared" si="2"/>
        <v>6.3245553203367657E-3</v>
      </c>
      <c r="C68" s="3">
        <f t="shared" si="3"/>
        <v>-83.765434136846579</v>
      </c>
      <c r="D68" s="3">
        <f t="shared" si="4"/>
        <v>-83.760912590556813</v>
      </c>
      <c r="E68" s="3">
        <f t="shared" si="5"/>
        <v>-85.979400086720375</v>
      </c>
      <c r="F68" s="4">
        <f t="shared" si="6"/>
        <v>5.0237728630191637E-5</v>
      </c>
      <c r="G68" s="5">
        <f t="shared" si="7"/>
        <v>5.0237728630191637E-2</v>
      </c>
      <c r="H68" s="4">
        <f t="shared" si="10"/>
        <v>7.1036148283090968E-5</v>
      </c>
      <c r="I68" s="5">
        <f t="shared" si="8"/>
        <v>7.1036148283090975E-2</v>
      </c>
      <c r="J68" s="4">
        <f t="shared" si="11"/>
        <v>1.4207229656618194E-4</v>
      </c>
      <c r="K68" s="5">
        <f t="shared" si="9"/>
        <v>0.14207229656618195</v>
      </c>
    </row>
    <row r="69" spans="1:11">
      <c r="A69" s="2">
        <v>51</v>
      </c>
      <c r="B69" s="2">
        <f t="shared" si="2"/>
        <v>7.0962677846715142E-3</v>
      </c>
      <c r="C69" s="3">
        <f t="shared" si="3"/>
        <v>-82.765434136846579</v>
      </c>
      <c r="D69" s="3">
        <f t="shared" si="4"/>
        <v>-82.760912590556813</v>
      </c>
      <c r="E69" s="3">
        <f t="shared" si="5"/>
        <v>-84.979400086720375</v>
      </c>
      <c r="F69" s="4">
        <f t="shared" si="6"/>
        <v>5.6367658625289097E-5</v>
      </c>
      <c r="G69" s="5">
        <f t="shared" si="7"/>
        <v>5.6367658625289099E-2</v>
      </c>
      <c r="H69" s="4">
        <f t="shared" si="10"/>
        <v>7.9703869296158785E-5</v>
      </c>
      <c r="I69" s="5">
        <f t="shared" si="8"/>
        <v>7.9703869296158789E-2</v>
      </c>
      <c r="J69" s="4">
        <f t="shared" si="11"/>
        <v>1.5940773859231757E-4</v>
      </c>
      <c r="K69" s="5">
        <f t="shared" si="9"/>
        <v>0.15940773859231758</v>
      </c>
    </row>
    <row r="70" spans="1:11">
      <c r="A70" s="2">
        <v>52</v>
      </c>
      <c r="B70" s="2">
        <f t="shared" si="2"/>
        <v>7.962143411069952E-3</v>
      </c>
      <c r="C70" s="3">
        <f t="shared" si="3"/>
        <v>-81.765434136846579</v>
      </c>
      <c r="D70" s="3">
        <f t="shared" si="4"/>
        <v>-81.760912590556813</v>
      </c>
      <c r="E70" s="3">
        <f t="shared" si="5"/>
        <v>-83.979400086720375</v>
      </c>
      <c r="F70" s="4">
        <f t="shared" si="6"/>
        <v>6.3245553203367618E-5</v>
      </c>
      <c r="G70" s="5">
        <f t="shared" si="7"/>
        <v>6.3245553203367624E-2</v>
      </c>
      <c r="H70" s="4">
        <f t="shared" si="10"/>
        <v>8.9429212229561806E-5</v>
      </c>
      <c r="I70" s="5">
        <f t="shared" si="8"/>
        <v>8.9429212229561808E-2</v>
      </c>
      <c r="J70" s="4">
        <f t="shared" si="11"/>
        <v>1.7885842445912361E-4</v>
      </c>
      <c r="K70" s="5">
        <f t="shared" si="9"/>
        <v>0.17885842445912362</v>
      </c>
    </row>
    <row r="71" spans="1:11">
      <c r="A71" s="2">
        <v>53</v>
      </c>
      <c r="B71" s="2">
        <f t="shared" si="2"/>
        <v>8.9336718430192662E-3</v>
      </c>
      <c r="C71" s="3">
        <f t="shared" si="3"/>
        <v>-80.765434136846594</v>
      </c>
      <c r="D71" s="3">
        <f t="shared" si="4"/>
        <v>-80.760912590556813</v>
      </c>
      <c r="E71" s="3">
        <f t="shared" si="5"/>
        <v>-82.979400086720375</v>
      </c>
      <c r="F71" s="4">
        <f t="shared" si="6"/>
        <v>7.0962677846715094E-5</v>
      </c>
      <c r="G71" s="5">
        <f t="shared" si="7"/>
        <v>7.0962677846715089E-2</v>
      </c>
      <c r="H71" s="4">
        <f t="shared" si="10"/>
        <v>1.0034122647525514E-4</v>
      </c>
      <c r="I71" s="5">
        <f t="shared" si="8"/>
        <v>0.10034122647525515</v>
      </c>
      <c r="J71" s="4">
        <f t="shared" si="11"/>
        <v>2.0068245295051028E-4</v>
      </c>
      <c r="K71" s="5">
        <f t="shared" si="9"/>
        <v>0.20068245295051029</v>
      </c>
    </row>
    <row r="72" spans="1:11">
      <c r="A72" s="2">
        <v>54</v>
      </c>
      <c r="B72" s="2">
        <f t="shared" si="2"/>
        <v>1.0023744672545454E-2</v>
      </c>
      <c r="C72" s="3">
        <f t="shared" si="3"/>
        <v>-79.765434136846579</v>
      </c>
      <c r="D72" s="3">
        <f t="shared" si="4"/>
        <v>-79.760912590556813</v>
      </c>
      <c r="E72" s="3">
        <f t="shared" si="5"/>
        <v>-81.979400086720361</v>
      </c>
      <c r="F72" s="4">
        <f t="shared" si="6"/>
        <v>7.9621434110699484E-5</v>
      </c>
      <c r="G72" s="5">
        <f t="shared" si="7"/>
        <v>7.9621434110699482E-2</v>
      </c>
      <c r="H72" s="4">
        <f t="shared" si="10"/>
        <v>1.1258470783252906E-4</v>
      </c>
      <c r="I72" s="5">
        <f t="shared" si="8"/>
        <v>0.11258470783252905</v>
      </c>
      <c r="J72" s="4">
        <f t="shared" si="11"/>
        <v>2.2516941566505812E-4</v>
      </c>
      <c r="K72" s="5">
        <f t="shared" si="9"/>
        <v>0.2251694156650581</v>
      </c>
    </row>
    <row r="73" spans="1:11">
      <c r="A73" s="2">
        <v>55</v>
      </c>
      <c r="B73" s="2">
        <f t="shared" si="2"/>
        <v>1.1246826503806985E-2</v>
      </c>
      <c r="C73" s="3">
        <f t="shared" si="3"/>
        <v>-78.765434136846579</v>
      </c>
      <c r="D73" s="3">
        <f t="shared" si="4"/>
        <v>-78.760912590556813</v>
      </c>
      <c r="E73" s="3">
        <f t="shared" si="5"/>
        <v>-80.979400086720389</v>
      </c>
      <c r="F73" s="4">
        <f t="shared" si="6"/>
        <v>8.9336718430192615E-5</v>
      </c>
      <c r="G73" s="5">
        <f t="shared" si="7"/>
        <v>8.9336718430192613E-2</v>
      </c>
      <c r="H73" s="4">
        <f t="shared" si="10"/>
        <v>1.2632211986029235E-4</v>
      </c>
      <c r="I73" s="5">
        <f t="shared" si="8"/>
        <v>0.12632211986029235</v>
      </c>
      <c r="J73" s="4">
        <f t="shared" si="11"/>
        <v>2.5264423972058469E-4</v>
      </c>
      <c r="K73" s="5">
        <f t="shared" si="9"/>
        <v>0.2526442397205847</v>
      </c>
    </row>
    <row r="74" spans="1:11">
      <c r="A74" s="2">
        <v>56</v>
      </c>
      <c r="B74" s="2">
        <f t="shared" si="2"/>
        <v>1.2619146889603866E-2</v>
      </c>
      <c r="C74" s="3">
        <f t="shared" si="3"/>
        <v>-77.765434136846579</v>
      </c>
      <c r="D74" s="3">
        <f t="shared" si="4"/>
        <v>-77.760912590556813</v>
      </c>
      <c r="E74" s="3">
        <f t="shared" si="5"/>
        <v>-79.979400086720375</v>
      </c>
      <c r="F74" s="4">
        <f t="shared" si="6"/>
        <v>1.0023744672545442E-4</v>
      </c>
      <c r="G74" s="5">
        <f t="shared" si="7"/>
        <v>0.10023744672545443</v>
      </c>
      <c r="H74" s="4">
        <f t="shared" si="10"/>
        <v>1.4173574966979254E-4</v>
      </c>
      <c r="I74" s="5">
        <f t="shared" si="8"/>
        <v>0.14173574966979255</v>
      </c>
      <c r="J74" s="4">
        <f t="shared" si="11"/>
        <v>2.8347149933958507E-4</v>
      </c>
      <c r="K74" s="5">
        <f t="shared" si="9"/>
        <v>0.2834714993395851</v>
      </c>
    </row>
    <row r="75" spans="1:11">
      <c r="A75" s="2">
        <v>57</v>
      </c>
      <c r="B75" s="2">
        <f t="shared" si="2"/>
        <v>1.4158915687682776E-2</v>
      </c>
      <c r="C75" s="3">
        <f t="shared" si="3"/>
        <v>-76.765434136846579</v>
      </c>
      <c r="D75" s="3">
        <f t="shared" si="4"/>
        <v>-76.760912590556799</v>
      </c>
      <c r="E75" s="3">
        <f t="shared" si="5"/>
        <v>-78.979400086720361</v>
      </c>
      <c r="F75" s="4">
        <f t="shared" si="6"/>
        <v>1.1246826503806992E-4</v>
      </c>
      <c r="G75" s="5">
        <f t="shared" si="7"/>
        <v>0.11246826503806992</v>
      </c>
      <c r="H75" s="4">
        <f t="shared" si="10"/>
        <v>1.5903012676383085E-4</v>
      </c>
      <c r="I75" s="5">
        <f t="shared" si="8"/>
        <v>0.15903012676383085</v>
      </c>
      <c r="J75" s="4">
        <f t="shared" si="11"/>
        <v>3.180602535276617E-4</v>
      </c>
      <c r="K75" s="5">
        <f t="shared" si="9"/>
        <v>0.31806025352766171</v>
      </c>
    </row>
    <row r="76" spans="1:11">
      <c r="A76" s="2">
        <v>58</v>
      </c>
      <c r="B76" s="2">
        <f t="shared" si="2"/>
        <v>1.5886564694485641E-2</v>
      </c>
      <c r="C76" s="3">
        <f t="shared" si="3"/>
        <v>-75.765434136846579</v>
      </c>
      <c r="D76" s="3">
        <f t="shared" si="4"/>
        <v>-75.760912590556813</v>
      </c>
      <c r="E76" s="3">
        <f t="shared" si="5"/>
        <v>-77.979400086720375</v>
      </c>
      <c r="F76" s="4">
        <f t="shared" si="6"/>
        <v>1.2619146889603869E-4</v>
      </c>
      <c r="G76" s="5">
        <f t="shared" si="7"/>
        <v>0.12619146889603869</v>
      </c>
      <c r="H76" s="4">
        <f t="shared" si="10"/>
        <v>1.7843473701899869E-4</v>
      </c>
      <c r="I76" s="5">
        <f t="shared" si="8"/>
        <v>0.1784347370189987</v>
      </c>
      <c r="J76" s="4">
        <f t="shared" si="11"/>
        <v>3.5686947403799739E-4</v>
      </c>
      <c r="K76" s="5">
        <f t="shared" si="9"/>
        <v>0.3568694740379974</v>
      </c>
    </row>
    <row r="77" spans="1:11">
      <c r="A77" s="2">
        <v>59</v>
      </c>
      <c r="B77" s="2">
        <f t="shared" si="2"/>
        <v>1.7825018762674932E-2</v>
      </c>
      <c r="C77" s="3">
        <f t="shared" si="3"/>
        <v>-74.765434136846579</v>
      </c>
      <c r="D77" s="3">
        <f t="shared" si="4"/>
        <v>-74.760912590556799</v>
      </c>
      <c r="E77" s="3">
        <f t="shared" si="5"/>
        <v>-76.979400086720361</v>
      </c>
      <c r="F77" s="4">
        <f t="shared" si="6"/>
        <v>1.4158915687682771E-4</v>
      </c>
      <c r="G77" s="5">
        <f t="shared" si="7"/>
        <v>0.14158915687682772</v>
      </c>
      <c r="H77" s="4">
        <f t="shared" si="10"/>
        <v>2.0020706782383437E-4</v>
      </c>
      <c r="I77" s="5">
        <f t="shared" si="8"/>
        <v>0.20020706782383438</v>
      </c>
      <c r="J77" s="4">
        <f t="shared" si="11"/>
        <v>4.0041413564766875E-4</v>
      </c>
      <c r="K77" s="5">
        <f t="shared" si="9"/>
        <v>0.40041413564766876</v>
      </c>
    </row>
    <row r="78" spans="1:11">
      <c r="A78" s="2">
        <v>60</v>
      </c>
      <c r="B78" s="2">
        <f t="shared" si="2"/>
        <v>0.02</v>
      </c>
      <c r="C78" s="3">
        <f t="shared" si="3"/>
        <v>-73.765434136846594</v>
      </c>
      <c r="D78" s="3">
        <f t="shared" si="4"/>
        <v>-73.760912590556813</v>
      </c>
      <c r="E78" s="3">
        <f t="shared" si="5"/>
        <v>-75.979400086720375</v>
      </c>
      <c r="F78" s="4">
        <f t="shared" si="6"/>
        <v>1.5886564694485625E-4</v>
      </c>
      <c r="G78" s="5">
        <f t="shared" si="7"/>
        <v>0.15886564694485625</v>
      </c>
      <c r="H78" s="4">
        <f t="shared" si="10"/>
        <v>2.2463602478002673E-4</v>
      </c>
      <c r="I78" s="5">
        <f t="shared" si="8"/>
        <v>0.22463602478002673</v>
      </c>
      <c r="J78" s="4">
        <f t="shared" si="11"/>
        <v>4.4927204956005345E-4</v>
      </c>
      <c r="K78" s="5">
        <f t="shared" si="9"/>
        <v>0.44927204956005345</v>
      </c>
    </row>
    <row r="79" spans="1:11">
      <c r="A79" s="2">
        <v>61</v>
      </c>
      <c r="B79" s="2">
        <f t="shared" si="2"/>
        <v>2.2440369086039275E-2</v>
      </c>
      <c r="C79" s="3">
        <f t="shared" si="3"/>
        <v>-72.765434136846579</v>
      </c>
      <c r="D79" s="3">
        <f t="shared" si="4"/>
        <v>-72.760912590556813</v>
      </c>
      <c r="E79" s="3">
        <f t="shared" si="5"/>
        <v>-74.979400086720375</v>
      </c>
      <c r="F79" s="4">
        <f t="shared" si="6"/>
        <v>1.7825018762674909E-4</v>
      </c>
      <c r="G79" s="5">
        <f t="shared" si="7"/>
        <v>0.1782501876267491</v>
      </c>
      <c r="H79" s="4">
        <f t="shared" si="10"/>
        <v>2.5204576530422321E-4</v>
      </c>
      <c r="I79" s="5">
        <f t="shared" si="8"/>
        <v>0.25204576530422323</v>
      </c>
      <c r="J79" s="4">
        <f t="shared" si="11"/>
        <v>5.0409153060844642E-4</v>
      </c>
      <c r="K79" s="5">
        <f t="shared" si="9"/>
        <v>0.50409153060844647</v>
      </c>
    </row>
    <row r="80" spans="1:11">
      <c r="A80" s="2">
        <v>62</v>
      </c>
      <c r="B80" s="2">
        <f t="shared" si="2"/>
        <v>2.517850823588336E-2</v>
      </c>
      <c r="C80" s="3">
        <f t="shared" si="3"/>
        <v>-71.765434136846579</v>
      </c>
      <c r="D80" s="3">
        <f t="shared" si="4"/>
        <v>-71.760912590556813</v>
      </c>
      <c r="E80" s="3">
        <f t="shared" si="5"/>
        <v>-73.979400086720375</v>
      </c>
      <c r="F80" s="4">
        <f t="shared" si="6"/>
        <v>2.0000000000000006E-4</v>
      </c>
      <c r="G80" s="5">
        <f t="shared" si="7"/>
        <v>0.20000000000000007</v>
      </c>
      <c r="H80" s="4">
        <f t="shared" si="10"/>
        <v>2.828000000000001E-4</v>
      </c>
      <c r="I80" s="5">
        <f t="shared" si="8"/>
        <v>0.28280000000000011</v>
      </c>
      <c r="J80" s="4">
        <f t="shared" si="11"/>
        <v>5.656000000000002E-4</v>
      </c>
      <c r="K80" s="5">
        <f t="shared" si="9"/>
        <v>0.56560000000000021</v>
      </c>
    </row>
    <row r="81" spans="1:11">
      <c r="A81" s="2">
        <v>63</v>
      </c>
      <c r="B81" s="2">
        <f t="shared" si="2"/>
        <v>2.8250750892455091E-2</v>
      </c>
      <c r="C81" s="3">
        <f t="shared" si="3"/>
        <v>-70.765434136846579</v>
      </c>
      <c r="D81" s="3">
        <f t="shared" si="4"/>
        <v>-70.760912590556813</v>
      </c>
      <c r="E81" s="3">
        <f t="shared" si="5"/>
        <v>-72.979400086720375</v>
      </c>
      <c r="F81" s="4">
        <f t="shared" si="6"/>
        <v>2.2440369086039263E-4</v>
      </c>
      <c r="G81" s="5">
        <f t="shared" si="7"/>
        <v>0.22440369086039264</v>
      </c>
      <c r="H81" s="4">
        <f t="shared" si="10"/>
        <v>3.1730681887659517E-4</v>
      </c>
      <c r="I81" s="5">
        <f t="shared" si="8"/>
        <v>0.31730681887659518</v>
      </c>
      <c r="J81" s="4">
        <f t="shared" si="11"/>
        <v>6.3461363775319034E-4</v>
      </c>
      <c r="K81" s="5">
        <f t="shared" si="9"/>
        <v>0.63461363775319035</v>
      </c>
    </row>
    <row r="82" spans="1:11">
      <c r="A82" s="2">
        <v>64</v>
      </c>
      <c r="B82" s="2">
        <f t="shared" si="2"/>
        <v>3.1697863849222317E-2</v>
      </c>
      <c r="C82" s="3">
        <f t="shared" si="3"/>
        <v>-69.765434136846579</v>
      </c>
      <c r="D82" s="3">
        <f t="shared" si="4"/>
        <v>-69.760912590556799</v>
      </c>
      <c r="E82" s="3">
        <f t="shared" si="5"/>
        <v>-71.979400086720361</v>
      </c>
      <c r="F82" s="4">
        <f t="shared" si="6"/>
        <v>2.517850823588337E-4</v>
      </c>
      <c r="G82" s="5">
        <f t="shared" si="7"/>
        <v>0.25178508235883368</v>
      </c>
      <c r="H82" s="4">
        <f t="shared" ref="H82:H113" si="12">F82*1.414</f>
        <v>3.5602410645539081E-4</v>
      </c>
      <c r="I82" s="5">
        <f t="shared" si="8"/>
        <v>0.35602410645539079</v>
      </c>
      <c r="J82" s="4">
        <f t="shared" ref="J82:J113" si="13">F82*2.828</f>
        <v>7.1204821291078163E-4</v>
      </c>
      <c r="K82" s="5">
        <f t="shared" si="9"/>
        <v>0.71204821291078157</v>
      </c>
    </row>
    <row r="83" spans="1:11">
      <c r="A83" s="2">
        <v>65</v>
      </c>
      <c r="B83" s="2">
        <f t="shared" ref="B83:B146" si="14">10^(A83/20)*0.00002</f>
        <v>3.5565588200778493E-2</v>
      </c>
      <c r="C83" s="3">
        <f t="shared" ref="C83:C146" si="15">20*LOG(F83/0.775)</f>
        <v>-68.765434136846579</v>
      </c>
      <c r="D83" s="3">
        <f t="shared" ref="D83:D146" si="16">10*LOG(((F83^2)/(600))/0.001)</f>
        <v>-68.760912590556813</v>
      </c>
      <c r="E83" s="3">
        <f t="shared" ref="E83:E146" si="17">20*LOG(F83/1)</f>
        <v>-70.979400086720375</v>
      </c>
      <c r="F83" s="4">
        <f t="shared" ref="F83:F146" si="18">B83*$B$2</f>
        <v>2.8250750892455103E-4</v>
      </c>
      <c r="G83" s="5">
        <f t="shared" ref="G83:G146" si="19">F83*1000</f>
        <v>0.28250750892455101</v>
      </c>
      <c r="H83" s="4">
        <f t="shared" si="12"/>
        <v>3.9946561761931512E-4</v>
      </c>
      <c r="I83" s="5">
        <f t="shared" ref="I83:I146" si="20">H83*1000</f>
        <v>0.39946561761931509</v>
      </c>
      <c r="J83" s="4">
        <f t="shared" si="13"/>
        <v>7.9893123523863024E-4</v>
      </c>
      <c r="K83" s="5">
        <f t="shared" ref="K83:K146" si="21">J83*1000</f>
        <v>0.79893123523863019</v>
      </c>
    </row>
    <row r="84" spans="1:11">
      <c r="A84" s="2">
        <v>66</v>
      </c>
      <c r="B84" s="2">
        <f t="shared" si="14"/>
        <v>3.9905246299377611E-2</v>
      </c>
      <c r="C84" s="3">
        <f t="shared" si="15"/>
        <v>-67.765434136846579</v>
      </c>
      <c r="D84" s="3">
        <f t="shared" si="16"/>
        <v>-67.760912590556813</v>
      </c>
      <c r="E84" s="3">
        <f t="shared" si="17"/>
        <v>-69.979400086720375</v>
      </c>
      <c r="F84" s="4">
        <f t="shared" si="18"/>
        <v>3.1697863849222273E-4</v>
      </c>
      <c r="G84" s="5">
        <f t="shared" si="19"/>
        <v>0.31697863849222274</v>
      </c>
      <c r="H84" s="4">
        <f t="shared" si="12"/>
        <v>4.4820779482800289E-4</v>
      </c>
      <c r="I84" s="5">
        <f t="shared" si="20"/>
        <v>0.44820779482800288</v>
      </c>
      <c r="J84" s="4">
        <f t="shared" si="13"/>
        <v>8.9641558965600579E-4</v>
      </c>
      <c r="K84" s="5">
        <f t="shared" si="21"/>
        <v>0.89641558965600576</v>
      </c>
    </row>
    <row r="85" spans="1:11">
      <c r="A85" s="2">
        <v>67</v>
      </c>
      <c r="B85" s="2">
        <f t="shared" si="14"/>
        <v>4.477442277136684E-2</v>
      </c>
      <c r="C85" s="3">
        <f t="shared" si="15"/>
        <v>-66.765434136846579</v>
      </c>
      <c r="D85" s="3">
        <f t="shared" si="16"/>
        <v>-66.760912590556799</v>
      </c>
      <c r="E85" s="3">
        <f t="shared" si="17"/>
        <v>-68.979400086720361</v>
      </c>
      <c r="F85" s="4">
        <f t="shared" si="18"/>
        <v>3.5565588200778481E-4</v>
      </c>
      <c r="G85" s="5">
        <f t="shared" si="19"/>
        <v>0.35565588200778481</v>
      </c>
      <c r="H85" s="4">
        <f t="shared" si="12"/>
        <v>5.0289741715900773E-4</v>
      </c>
      <c r="I85" s="5">
        <f t="shared" si="20"/>
        <v>0.50289741715900771</v>
      </c>
      <c r="J85" s="4">
        <f t="shared" si="13"/>
        <v>1.0057948343180155E-3</v>
      </c>
      <c r="K85" s="5">
        <f t="shared" si="21"/>
        <v>1.0057948343180154</v>
      </c>
    </row>
    <row r="86" spans="1:11">
      <c r="A86" s="2">
        <v>68</v>
      </c>
      <c r="B86" s="2">
        <f t="shared" si="14"/>
        <v>5.023772863019163E-2</v>
      </c>
      <c r="C86" s="3">
        <f t="shared" si="15"/>
        <v>-65.765434136846579</v>
      </c>
      <c r="D86" s="3">
        <f t="shared" si="16"/>
        <v>-65.760912590556813</v>
      </c>
      <c r="E86" s="3">
        <f t="shared" si="17"/>
        <v>-67.979400086720375</v>
      </c>
      <c r="F86" s="4">
        <f t="shared" si="18"/>
        <v>3.9905246299377597E-4</v>
      </c>
      <c r="G86" s="5">
        <f t="shared" si="19"/>
        <v>0.39905246299377595</v>
      </c>
      <c r="H86" s="4">
        <f t="shared" si="12"/>
        <v>5.6426018267319918E-4</v>
      </c>
      <c r="I86" s="5">
        <f t="shared" si="20"/>
        <v>0.56426018267319922</v>
      </c>
      <c r="J86" s="4">
        <f t="shared" si="13"/>
        <v>1.1285203653463984E-3</v>
      </c>
      <c r="K86" s="5">
        <f t="shared" si="21"/>
        <v>1.1285203653463984</v>
      </c>
    </row>
    <row r="87" spans="1:11">
      <c r="A87" s="2">
        <v>69</v>
      </c>
      <c r="B87" s="2">
        <f t="shared" si="14"/>
        <v>5.6367658625289127E-2</v>
      </c>
      <c r="C87" s="3">
        <f t="shared" si="15"/>
        <v>-64.765434136846579</v>
      </c>
      <c r="D87" s="3">
        <f t="shared" si="16"/>
        <v>-64.760912590556813</v>
      </c>
      <c r="E87" s="3">
        <f t="shared" si="17"/>
        <v>-66.979400086720375</v>
      </c>
      <c r="F87" s="4">
        <f t="shared" si="18"/>
        <v>4.4774422771366815E-4</v>
      </c>
      <c r="G87" s="5">
        <f t="shared" si="19"/>
        <v>0.44774422771366817</v>
      </c>
      <c r="H87" s="4">
        <f t="shared" si="12"/>
        <v>6.3311033798712677E-4</v>
      </c>
      <c r="I87" s="5">
        <f t="shared" si="20"/>
        <v>0.63311033798712679</v>
      </c>
      <c r="J87" s="4">
        <f t="shared" si="13"/>
        <v>1.2662206759742535E-3</v>
      </c>
      <c r="K87" s="5">
        <f t="shared" si="21"/>
        <v>1.2662206759742536</v>
      </c>
    </row>
    <row r="88" spans="1:11">
      <c r="A88" s="2">
        <v>70</v>
      </c>
      <c r="B88" s="2">
        <f t="shared" si="14"/>
        <v>6.324555320336761E-2</v>
      </c>
      <c r="C88" s="3">
        <f t="shared" si="15"/>
        <v>-63.765434136846579</v>
      </c>
      <c r="D88" s="3">
        <f t="shared" si="16"/>
        <v>-63.760912590556813</v>
      </c>
      <c r="E88" s="3">
        <f t="shared" si="17"/>
        <v>-65.979400086720375</v>
      </c>
      <c r="F88" s="4">
        <f t="shared" si="18"/>
        <v>5.0237728630191602E-4</v>
      </c>
      <c r="G88" s="5">
        <f t="shared" si="19"/>
        <v>0.50237728630191603</v>
      </c>
      <c r="H88" s="4">
        <f t="shared" si="12"/>
        <v>7.1036148283090922E-4</v>
      </c>
      <c r="I88" s="5">
        <f t="shared" si="20"/>
        <v>0.71036148283090916</v>
      </c>
      <c r="J88" s="4">
        <f t="shared" si="13"/>
        <v>1.4207229656618184E-3</v>
      </c>
      <c r="K88" s="5">
        <f t="shared" si="21"/>
        <v>1.4207229656618183</v>
      </c>
    </row>
    <row r="89" spans="1:11">
      <c r="A89" s="2">
        <v>71</v>
      </c>
      <c r="B89" s="2">
        <f t="shared" si="14"/>
        <v>7.0962677846715089E-2</v>
      </c>
      <c r="C89" s="3">
        <f t="shared" si="15"/>
        <v>-62.765434136846579</v>
      </c>
      <c r="D89" s="3">
        <f t="shared" si="16"/>
        <v>-62.760912590556821</v>
      </c>
      <c r="E89" s="3">
        <f t="shared" si="17"/>
        <v>-64.979400086720375</v>
      </c>
      <c r="F89" s="4">
        <f t="shared" si="18"/>
        <v>5.6367658625289057E-4</v>
      </c>
      <c r="G89" s="5">
        <f t="shared" si="19"/>
        <v>0.56367658625289052</v>
      </c>
      <c r="H89" s="4">
        <f t="shared" si="12"/>
        <v>7.9703869296158722E-4</v>
      </c>
      <c r="I89" s="5">
        <f t="shared" si="20"/>
        <v>0.79703869296158725</v>
      </c>
      <c r="J89" s="4">
        <f t="shared" si="13"/>
        <v>1.5940773859231744E-3</v>
      </c>
      <c r="K89" s="5">
        <f t="shared" si="21"/>
        <v>1.5940773859231745</v>
      </c>
    </row>
    <row r="90" spans="1:11">
      <c r="A90" s="2">
        <v>72</v>
      </c>
      <c r="B90" s="2">
        <f t="shared" si="14"/>
        <v>7.9621434110699538E-2</v>
      </c>
      <c r="C90" s="3">
        <f t="shared" si="15"/>
        <v>-61.765434136846579</v>
      </c>
      <c r="D90" s="3">
        <f t="shared" si="16"/>
        <v>-61.760912590556806</v>
      </c>
      <c r="E90" s="3">
        <f t="shared" si="17"/>
        <v>-63.979400086720368</v>
      </c>
      <c r="F90" s="4">
        <f t="shared" si="18"/>
        <v>6.3245553203367631E-4</v>
      </c>
      <c r="G90" s="5">
        <f t="shared" si="19"/>
        <v>0.63245553203367633</v>
      </c>
      <c r="H90" s="4">
        <f t="shared" si="12"/>
        <v>8.9429212229561828E-4</v>
      </c>
      <c r="I90" s="5">
        <f t="shared" si="20"/>
        <v>0.89429212229561827</v>
      </c>
      <c r="J90" s="4">
        <f t="shared" si="13"/>
        <v>1.7885842445912366E-3</v>
      </c>
      <c r="K90" s="5">
        <f t="shared" si="21"/>
        <v>1.7885842445912365</v>
      </c>
    </row>
    <row r="91" spans="1:11">
      <c r="A91" s="2">
        <v>73</v>
      </c>
      <c r="B91" s="2">
        <f t="shared" si="14"/>
        <v>8.9336718430192696E-2</v>
      </c>
      <c r="C91" s="3">
        <f t="shared" si="15"/>
        <v>-60.765434136846579</v>
      </c>
      <c r="D91" s="3">
        <f t="shared" si="16"/>
        <v>-60.760912590556806</v>
      </c>
      <c r="E91" s="3">
        <f t="shared" si="17"/>
        <v>-62.979400086720368</v>
      </c>
      <c r="F91" s="4">
        <f t="shared" si="18"/>
        <v>7.0962677846715119E-4</v>
      </c>
      <c r="G91" s="5">
        <f t="shared" si="19"/>
        <v>0.70962677846715116</v>
      </c>
      <c r="H91" s="4">
        <f t="shared" si="12"/>
        <v>1.0034122647525517E-3</v>
      </c>
      <c r="I91" s="5">
        <f t="shared" si="20"/>
        <v>1.0034122647525516</v>
      </c>
      <c r="J91" s="4">
        <f t="shared" si="13"/>
        <v>2.0068245295051033E-3</v>
      </c>
      <c r="K91" s="5">
        <f t="shared" si="21"/>
        <v>2.0068245295051033</v>
      </c>
    </row>
    <row r="92" spans="1:11">
      <c r="A92" s="2">
        <v>74</v>
      </c>
      <c r="B92" s="2">
        <f t="shared" si="14"/>
        <v>0.10023744672545465</v>
      </c>
      <c r="C92" s="3">
        <f t="shared" si="15"/>
        <v>-59.765434136846565</v>
      </c>
      <c r="D92" s="3">
        <f t="shared" si="16"/>
        <v>-59.760912590556799</v>
      </c>
      <c r="E92" s="3">
        <f t="shared" si="17"/>
        <v>-61.979400086720361</v>
      </c>
      <c r="F92" s="4">
        <f t="shared" si="18"/>
        <v>7.9621434110699568E-4</v>
      </c>
      <c r="G92" s="5">
        <f t="shared" si="19"/>
        <v>0.79621434110699563</v>
      </c>
      <c r="H92" s="4">
        <f t="shared" si="12"/>
        <v>1.1258470783252919E-3</v>
      </c>
      <c r="I92" s="5">
        <f t="shared" si="20"/>
        <v>1.1258470783252919</v>
      </c>
      <c r="J92" s="4">
        <f t="shared" si="13"/>
        <v>2.2516941566505838E-3</v>
      </c>
      <c r="K92" s="5">
        <f t="shared" si="21"/>
        <v>2.2516941566505837</v>
      </c>
    </row>
    <row r="93" spans="1:11">
      <c r="A93" s="2">
        <v>75</v>
      </c>
      <c r="B93" s="2">
        <f t="shared" si="14"/>
        <v>0.11246826503806999</v>
      </c>
      <c r="C93" s="3">
        <f t="shared" si="15"/>
        <v>-58.765434136846572</v>
      </c>
      <c r="D93" s="3">
        <f t="shared" si="16"/>
        <v>-58.760912590556806</v>
      </c>
      <c r="E93" s="3">
        <f t="shared" si="17"/>
        <v>-60.979400086720368</v>
      </c>
      <c r="F93" s="4">
        <f t="shared" si="18"/>
        <v>8.9336718430192729E-4</v>
      </c>
      <c r="G93" s="5">
        <f t="shared" si="19"/>
        <v>0.8933671843019273</v>
      </c>
      <c r="H93" s="4">
        <f t="shared" si="12"/>
        <v>1.263221198602925E-3</v>
      </c>
      <c r="I93" s="5">
        <f t="shared" si="20"/>
        <v>1.2632211986029251</v>
      </c>
      <c r="J93" s="4">
        <f t="shared" si="13"/>
        <v>2.5264423972058501E-3</v>
      </c>
      <c r="K93" s="5">
        <f t="shared" si="21"/>
        <v>2.5264423972058503</v>
      </c>
    </row>
    <row r="94" spans="1:11">
      <c r="A94" s="2">
        <v>76</v>
      </c>
      <c r="B94" s="2">
        <f t="shared" si="14"/>
        <v>0.12619146889603877</v>
      </c>
      <c r="C94" s="3">
        <f t="shared" si="15"/>
        <v>-57.765434136846572</v>
      </c>
      <c r="D94" s="3">
        <f t="shared" si="16"/>
        <v>-57.760912590556813</v>
      </c>
      <c r="E94" s="3">
        <f t="shared" si="17"/>
        <v>-59.979400086720375</v>
      </c>
      <c r="F94" s="4">
        <f t="shared" si="18"/>
        <v>1.0023744672545453E-3</v>
      </c>
      <c r="G94" s="5">
        <f t="shared" si="19"/>
        <v>1.0023744672545454</v>
      </c>
      <c r="H94" s="4">
        <f t="shared" si="12"/>
        <v>1.4173574966979269E-3</v>
      </c>
      <c r="I94" s="5">
        <f t="shared" si="20"/>
        <v>1.4173574966979268</v>
      </c>
      <c r="J94" s="4">
        <f t="shared" si="13"/>
        <v>2.8347149933958538E-3</v>
      </c>
      <c r="K94" s="5">
        <f t="shared" si="21"/>
        <v>2.8347149933958535</v>
      </c>
    </row>
    <row r="95" spans="1:11">
      <c r="A95" s="2">
        <v>77</v>
      </c>
      <c r="B95" s="2">
        <f t="shared" si="14"/>
        <v>0.14158915687682766</v>
      </c>
      <c r="C95" s="3">
        <f t="shared" si="15"/>
        <v>-56.765434136846579</v>
      </c>
      <c r="D95" s="3">
        <f t="shared" si="16"/>
        <v>-56.760912590556813</v>
      </c>
      <c r="E95" s="3">
        <f t="shared" si="17"/>
        <v>-58.979400086720375</v>
      </c>
      <c r="F95" s="4">
        <f t="shared" si="18"/>
        <v>1.1246826503806984E-3</v>
      </c>
      <c r="G95" s="5">
        <f t="shared" si="19"/>
        <v>1.1246826503806984</v>
      </c>
      <c r="H95" s="4">
        <f t="shared" si="12"/>
        <v>1.5903012676383075E-3</v>
      </c>
      <c r="I95" s="5">
        <f t="shared" si="20"/>
        <v>1.5903012676383075</v>
      </c>
      <c r="J95" s="4">
        <f t="shared" si="13"/>
        <v>3.180602535276615E-3</v>
      </c>
      <c r="K95" s="5">
        <f t="shared" si="21"/>
        <v>3.180602535276615</v>
      </c>
    </row>
    <row r="96" spans="1:11">
      <c r="A96" s="2">
        <v>78</v>
      </c>
      <c r="B96" s="2">
        <f t="shared" si="14"/>
        <v>0.15886564694485633</v>
      </c>
      <c r="C96" s="3">
        <f t="shared" si="15"/>
        <v>-55.765434136846579</v>
      </c>
      <c r="D96" s="3">
        <f t="shared" si="16"/>
        <v>-55.760912590556813</v>
      </c>
      <c r="E96" s="3">
        <f t="shared" si="17"/>
        <v>-57.979400086720375</v>
      </c>
      <c r="F96" s="4">
        <f t="shared" si="18"/>
        <v>1.2619146889603862E-3</v>
      </c>
      <c r="G96" s="5">
        <f t="shared" si="19"/>
        <v>1.2619146889603863</v>
      </c>
      <c r="H96" s="4">
        <f t="shared" si="12"/>
        <v>1.784347370189986E-3</v>
      </c>
      <c r="I96" s="5">
        <f t="shared" si="20"/>
        <v>1.7843473701899861</v>
      </c>
      <c r="J96" s="4">
        <f t="shared" si="13"/>
        <v>3.568694740379972E-3</v>
      </c>
      <c r="K96" s="5">
        <f t="shared" si="21"/>
        <v>3.5686947403799723</v>
      </c>
    </row>
    <row r="97" spans="1:11">
      <c r="A97" s="2">
        <v>79</v>
      </c>
      <c r="B97" s="2">
        <f t="shared" si="14"/>
        <v>0.17825018762674938</v>
      </c>
      <c r="C97" s="3">
        <f t="shared" si="15"/>
        <v>-54.765434136846579</v>
      </c>
      <c r="D97" s="3">
        <f t="shared" si="16"/>
        <v>-54.760912590556799</v>
      </c>
      <c r="E97" s="3">
        <f t="shared" si="17"/>
        <v>-56.979400086720361</v>
      </c>
      <c r="F97" s="4">
        <f t="shared" si="18"/>
        <v>1.4158915687682776E-3</v>
      </c>
      <c r="G97" s="5">
        <f t="shared" si="19"/>
        <v>1.4158915687682776</v>
      </c>
      <c r="H97" s="4">
        <f t="shared" si="12"/>
        <v>2.0020706782383443E-3</v>
      </c>
      <c r="I97" s="5">
        <f t="shared" si="20"/>
        <v>2.0020706782383444</v>
      </c>
      <c r="J97" s="4">
        <f t="shared" si="13"/>
        <v>4.0041413564766886E-3</v>
      </c>
      <c r="K97" s="5">
        <f t="shared" si="21"/>
        <v>4.0041413564766888</v>
      </c>
    </row>
    <row r="98" spans="1:11">
      <c r="A98" s="2">
        <v>80</v>
      </c>
      <c r="B98" s="2">
        <f t="shared" si="14"/>
        <v>0.2</v>
      </c>
      <c r="C98" s="3">
        <f t="shared" si="15"/>
        <v>-53.765434136846586</v>
      </c>
      <c r="D98" s="3">
        <f t="shared" si="16"/>
        <v>-53.760912590556813</v>
      </c>
      <c r="E98" s="3">
        <f t="shared" si="17"/>
        <v>-55.979400086720375</v>
      </c>
      <c r="F98" s="4">
        <f t="shared" si="18"/>
        <v>1.5886564694485624E-3</v>
      </c>
      <c r="G98" s="5">
        <f t="shared" si="19"/>
        <v>1.5886564694485623</v>
      </c>
      <c r="H98" s="4">
        <f t="shared" si="12"/>
        <v>2.246360247800267E-3</v>
      </c>
      <c r="I98" s="5">
        <f t="shared" si="20"/>
        <v>2.2463602478002671</v>
      </c>
      <c r="J98" s="4">
        <f t="shared" si="13"/>
        <v>4.4927204956005341E-3</v>
      </c>
      <c r="K98" s="5">
        <f t="shared" si="21"/>
        <v>4.4927204956005342</v>
      </c>
    </row>
    <row r="99" spans="1:11">
      <c r="A99" s="2">
        <v>81</v>
      </c>
      <c r="B99" s="2">
        <f t="shared" si="14"/>
        <v>0.2244036908603928</v>
      </c>
      <c r="C99" s="3">
        <f t="shared" si="15"/>
        <v>-52.765434136846579</v>
      </c>
      <c r="D99" s="3">
        <f t="shared" si="16"/>
        <v>-52.760912590556813</v>
      </c>
      <c r="E99" s="3">
        <f t="shared" si="17"/>
        <v>-54.979400086720375</v>
      </c>
      <c r="F99" s="4">
        <f t="shared" si="18"/>
        <v>1.7825018762674912E-3</v>
      </c>
      <c r="G99" s="5">
        <f t="shared" si="19"/>
        <v>1.7825018762674911</v>
      </c>
      <c r="H99" s="4">
        <f t="shared" si="12"/>
        <v>2.5204576530422325E-3</v>
      </c>
      <c r="I99" s="5">
        <f t="shared" si="20"/>
        <v>2.5204576530422327</v>
      </c>
      <c r="J99" s="4">
        <f t="shared" si="13"/>
        <v>5.040915306084465E-3</v>
      </c>
      <c r="K99" s="5">
        <f t="shared" si="21"/>
        <v>5.0409153060844654</v>
      </c>
    </row>
    <row r="100" spans="1:11">
      <c r="A100" s="2">
        <v>82</v>
      </c>
      <c r="B100" s="2">
        <f t="shared" si="14"/>
        <v>0.25178508235883346</v>
      </c>
      <c r="C100" s="3">
        <f t="shared" si="15"/>
        <v>-51.765434136846586</v>
      </c>
      <c r="D100" s="3">
        <f t="shared" si="16"/>
        <v>-51.760912590556813</v>
      </c>
      <c r="E100" s="3">
        <f t="shared" si="17"/>
        <v>-53.979400086720382</v>
      </c>
      <c r="F100" s="4">
        <f t="shared" si="18"/>
        <v>1.9999999999999992E-3</v>
      </c>
      <c r="G100" s="5">
        <f t="shared" si="19"/>
        <v>1.9999999999999991</v>
      </c>
      <c r="H100" s="4">
        <f t="shared" si="12"/>
        <v>2.8279999999999985E-3</v>
      </c>
      <c r="I100" s="5">
        <f t="shared" si="20"/>
        <v>2.8279999999999985</v>
      </c>
      <c r="J100" s="4">
        <f t="shared" si="13"/>
        <v>5.655999999999997E-3</v>
      </c>
      <c r="K100" s="5">
        <f t="shared" si="21"/>
        <v>5.655999999999997</v>
      </c>
    </row>
    <row r="101" spans="1:11">
      <c r="A101" s="2">
        <v>83</v>
      </c>
      <c r="B101" s="2">
        <f t="shared" si="14"/>
        <v>0.28250750892455123</v>
      </c>
      <c r="C101" s="3">
        <f t="shared" si="15"/>
        <v>-50.765434136846572</v>
      </c>
      <c r="D101" s="3">
        <f t="shared" si="16"/>
        <v>-50.760912590556799</v>
      </c>
      <c r="E101" s="3">
        <f t="shared" si="17"/>
        <v>-52.979400086720368</v>
      </c>
      <c r="F101" s="4">
        <f t="shared" si="18"/>
        <v>2.2440369086039291E-3</v>
      </c>
      <c r="G101" s="5">
        <f t="shared" si="19"/>
        <v>2.2440369086039289</v>
      </c>
      <c r="H101" s="4">
        <f t="shared" si="12"/>
        <v>3.1730681887659558E-3</v>
      </c>
      <c r="I101" s="5">
        <f t="shared" si="20"/>
        <v>3.173068188765956</v>
      </c>
      <c r="J101" s="4">
        <f t="shared" si="13"/>
        <v>6.3461363775319116E-3</v>
      </c>
      <c r="K101" s="5">
        <f t="shared" si="21"/>
        <v>6.346136377531912</v>
      </c>
    </row>
    <row r="102" spans="1:11">
      <c r="A102" s="2">
        <v>84</v>
      </c>
      <c r="B102" s="2">
        <f t="shared" si="14"/>
        <v>0.31697863849222296</v>
      </c>
      <c r="C102" s="3">
        <f t="shared" si="15"/>
        <v>-49.765434136846579</v>
      </c>
      <c r="D102" s="3">
        <f t="shared" si="16"/>
        <v>-49.760912590556813</v>
      </c>
      <c r="E102" s="3">
        <f t="shared" si="17"/>
        <v>-51.979400086720375</v>
      </c>
      <c r="F102" s="4">
        <f t="shared" si="18"/>
        <v>2.5178508235883354E-3</v>
      </c>
      <c r="G102" s="5">
        <f t="shared" si="19"/>
        <v>2.5178508235883355</v>
      </c>
      <c r="H102" s="4">
        <f t="shared" si="12"/>
        <v>3.5602410645539061E-3</v>
      </c>
      <c r="I102" s="5">
        <f t="shared" si="20"/>
        <v>3.5602410645539062</v>
      </c>
      <c r="J102" s="4">
        <f t="shared" si="13"/>
        <v>7.1204821291078121E-3</v>
      </c>
      <c r="K102" s="5">
        <f t="shared" si="21"/>
        <v>7.1204821291078124</v>
      </c>
    </row>
    <row r="103" spans="1:11">
      <c r="A103" s="2">
        <v>85</v>
      </c>
      <c r="B103" s="2">
        <f t="shared" si="14"/>
        <v>0.3556558820077847</v>
      </c>
      <c r="C103" s="3">
        <f t="shared" si="15"/>
        <v>-48.765434136846579</v>
      </c>
      <c r="D103" s="3">
        <f t="shared" si="16"/>
        <v>-48.760912590556813</v>
      </c>
      <c r="E103" s="3">
        <f t="shared" si="17"/>
        <v>-50.979400086720375</v>
      </c>
      <c r="F103" s="4">
        <f t="shared" si="18"/>
        <v>2.8250750892455088E-3</v>
      </c>
      <c r="G103" s="5">
        <f t="shared" si="19"/>
        <v>2.8250750892455088</v>
      </c>
      <c r="H103" s="4">
        <f t="shared" si="12"/>
        <v>3.9946561761931496E-3</v>
      </c>
      <c r="I103" s="5">
        <f t="shared" si="20"/>
        <v>3.9946561761931494</v>
      </c>
      <c r="J103" s="4">
        <f t="shared" si="13"/>
        <v>7.9893123523862991E-3</v>
      </c>
      <c r="K103" s="5">
        <f t="shared" si="21"/>
        <v>7.9893123523862988</v>
      </c>
    </row>
    <row r="104" spans="1:11">
      <c r="A104" s="2">
        <v>86</v>
      </c>
      <c r="B104" s="2">
        <f t="shared" si="14"/>
        <v>0.39905246299377589</v>
      </c>
      <c r="C104" s="3">
        <f t="shared" si="15"/>
        <v>-47.765434136846579</v>
      </c>
      <c r="D104" s="3">
        <f t="shared" si="16"/>
        <v>-47.760912590556821</v>
      </c>
      <c r="E104" s="3">
        <f t="shared" si="17"/>
        <v>-49.979400086720382</v>
      </c>
      <c r="F104" s="4">
        <f t="shared" si="18"/>
        <v>3.1697863849222256E-3</v>
      </c>
      <c r="G104" s="5">
        <f t="shared" si="19"/>
        <v>3.1697863849222254</v>
      </c>
      <c r="H104" s="4">
        <f t="shared" si="12"/>
        <v>4.4820779482800267E-3</v>
      </c>
      <c r="I104" s="5">
        <f t="shared" si="20"/>
        <v>4.4820779482800264</v>
      </c>
      <c r="J104" s="4">
        <f t="shared" si="13"/>
        <v>8.9641558965600533E-3</v>
      </c>
      <c r="K104" s="5">
        <f t="shared" si="21"/>
        <v>8.9641558965600527</v>
      </c>
    </row>
    <row r="105" spans="1:11">
      <c r="A105" s="2">
        <v>87</v>
      </c>
      <c r="B105" s="2">
        <f t="shared" si="14"/>
        <v>0.44774422771366768</v>
      </c>
      <c r="C105" s="3">
        <f t="shared" si="15"/>
        <v>-46.765434136846586</v>
      </c>
      <c r="D105" s="3">
        <f t="shared" si="16"/>
        <v>-46.760912590556821</v>
      </c>
      <c r="E105" s="3">
        <f t="shared" si="17"/>
        <v>-48.979400086720382</v>
      </c>
      <c r="F105" s="4">
        <f t="shared" si="18"/>
        <v>3.5565588200778425E-3</v>
      </c>
      <c r="G105" s="5">
        <f t="shared" si="19"/>
        <v>3.5565588200778424</v>
      </c>
      <c r="H105" s="4">
        <f t="shared" si="12"/>
        <v>5.0289741715900688E-3</v>
      </c>
      <c r="I105" s="5">
        <f t="shared" si="20"/>
        <v>5.0289741715900691</v>
      </c>
      <c r="J105" s="4">
        <f t="shared" si="13"/>
        <v>1.0057948343180138E-2</v>
      </c>
      <c r="K105" s="5">
        <f t="shared" si="21"/>
        <v>10.057948343180138</v>
      </c>
    </row>
    <row r="106" spans="1:11">
      <c r="A106" s="2">
        <v>88</v>
      </c>
      <c r="B106" s="2">
        <f t="shared" si="14"/>
        <v>0.50237728630191725</v>
      </c>
      <c r="C106" s="3">
        <f t="shared" si="15"/>
        <v>-45.765434136846565</v>
      </c>
      <c r="D106" s="3">
        <f t="shared" si="16"/>
        <v>-45.760912590556799</v>
      </c>
      <c r="E106" s="3">
        <f t="shared" si="17"/>
        <v>-47.979400086720361</v>
      </c>
      <c r="F106" s="4">
        <f t="shared" si="18"/>
        <v>3.9905246299377674E-3</v>
      </c>
      <c r="G106" s="5">
        <f t="shared" si="19"/>
        <v>3.9905246299377675</v>
      </c>
      <c r="H106" s="4">
        <f t="shared" si="12"/>
        <v>5.6426018267320029E-3</v>
      </c>
      <c r="I106" s="5">
        <f t="shared" si="20"/>
        <v>5.6426018267320028</v>
      </c>
      <c r="J106" s="4">
        <f t="shared" si="13"/>
        <v>1.1285203653464006E-2</v>
      </c>
      <c r="K106" s="5">
        <f t="shared" si="21"/>
        <v>11.285203653464006</v>
      </c>
    </row>
    <row r="107" spans="1:11">
      <c r="A107" s="2">
        <v>89</v>
      </c>
      <c r="B107" s="2">
        <f t="shared" si="14"/>
        <v>0.56367658625289196</v>
      </c>
      <c r="C107" s="3">
        <f t="shared" si="15"/>
        <v>-44.765434136846565</v>
      </c>
      <c r="D107" s="3">
        <f t="shared" si="16"/>
        <v>-44.760912590556799</v>
      </c>
      <c r="E107" s="3">
        <f t="shared" si="17"/>
        <v>-46.979400086720361</v>
      </c>
      <c r="F107" s="4">
        <f t="shared" si="18"/>
        <v>4.4774422771366867E-3</v>
      </c>
      <c r="G107" s="5">
        <f t="shared" si="19"/>
        <v>4.4774422771366869</v>
      </c>
      <c r="H107" s="4">
        <f t="shared" si="12"/>
        <v>6.3311033798712744E-3</v>
      </c>
      <c r="I107" s="5">
        <f t="shared" si="20"/>
        <v>6.3311033798712746</v>
      </c>
      <c r="J107" s="4">
        <f t="shared" si="13"/>
        <v>1.2662206759742549E-2</v>
      </c>
      <c r="K107" s="5">
        <f t="shared" si="21"/>
        <v>12.662206759742549</v>
      </c>
    </row>
    <row r="108" spans="1:11">
      <c r="A108" s="2">
        <v>90</v>
      </c>
      <c r="B108" s="2">
        <f t="shared" si="14"/>
        <v>0.63245553203367688</v>
      </c>
      <c r="C108" s="3">
        <f t="shared" si="15"/>
        <v>-43.765434136846572</v>
      </c>
      <c r="D108" s="3">
        <f t="shared" si="16"/>
        <v>-43.760912590556799</v>
      </c>
      <c r="E108" s="3">
        <f t="shared" si="17"/>
        <v>-45.979400086720368</v>
      </c>
      <c r="F108" s="4">
        <f t="shared" si="18"/>
        <v>5.0237728630191667E-3</v>
      </c>
      <c r="G108" s="5">
        <f t="shared" si="19"/>
        <v>5.0237728630191665</v>
      </c>
      <c r="H108" s="4">
        <f t="shared" si="12"/>
        <v>7.1036148283091013E-3</v>
      </c>
      <c r="I108" s="5">
        <f t="shared" si="20"/>
        <v>7.1036148283091016</v>
      </c>
      <c r="J108" s="4">
        <f t="shared" si="13"/>
        <v>1.4207229656618203E-2</v>
      </c>
      <c r="K108" s="5">
        <f t="shared" si="21"/>
        <v>14.207229656618203</v>
      </c>
    </row>
    <row r="109" spans="1:11">
      <c r="A109" s="2">
        <v>91</v>
      </c>
      <c r="B109" s="2">
        <f t="shared" si="14"/>
        <v>0.70962677846715161</v>
      </c>
      <c r="C109" s="3">
        <f t="shared" si="15"/>
        <v>-42.765434136846572</v>
      </c>
      <c r="D109" s="3">
        <f t="shared" si="16"/>
        <v>-42.760912590556813</v>
      </c>
      <c r="E109" s="3">
        <f t="shared" si="17"/>
        <v>-44.979400086720375</v>
      </c>
      <c r="F109" s="4">
        <f t="shared" si="18"/>
        <v>5.6367658625289113E-3</v>
      </c>
      <c r="G109" s="5">
        <f t="shared" si="19"/>
        <v>5.636765862528911</v>
      </c>
      <c r="H109" s="4">
        <f t="shared" si="12"/>
        <v>7.9703869296158802E-3</v>
      </c>
      <c r="I109" s="5">
        <f t="shared" si="20"/>
        <v>7.9703869296158807</v>
      </c>
      <c r="J109" s="4">
        <f t="shared" si="13"/>
        <v>1.594077385923176E-2</v>
      </c>
      <c r="K109" s="5">
        <f t="shared" si="21"/>
        <v>15.940773859231761</v>
      </c>
    </row>
    <row r="110" spans="1:11">
      <c r="A110" s="2">
        <v>92</v>
      </c>
      <c r="B110" s="2">
        <f t="shared" si="14"/>
        <v>0.79621434110699485</v>
      </c>
      <c r="C110" s="3">
        <f t="shared" si="15"/>
        <v>-41.765434136846579</v>
      </c>
      <c r="D110" s="3">
        <f t="shared" si="16"/>
        <v>-41.760912590556813</v>
      </c>
      <c r="E110" s="3">
        <f t="shared" si="17"/>
        <v>-43.979400086720375</v>
      </c>
      <c r="F110" s="4">
        <f t="shared" si="18"/>
        <v>6.3245553203367588E-3</v>
      </c>
      <c r="G110" s="5">
        <f t="shared" si="19"/>
        <v>6.324555320336759</v>
      </c>
      <c r="H110" s="4">
        <f t="shared" si="12"/>
        <v>8.9429212229561756E-3</v>
      </c>
      <c r="I110" s="5">
        <f t="shared" si="20"/>
        <v>8.9429212229561763</v>
      </c>
      <c r="J110" s="4">
        <f t="shared" si="13"/>
        <v>1.7885842445912351E-2</v>
      </c>
      <c r="K110" s="5">
        <f t="shared" si="21"/>
        <v>17.885842445912353</v>
      </c>
    </row>
    <row r="111" spans="1:11">
      <c r="A111" s="2">
        <v>93</v>
      </c>
      <c r="B111" s="2">
        <f t="shared" si="14"/>
        <v>0.89336718430192785</v>
      </c>
      <c r="C111" s="3">
        <f t="shared" si="15"/>
        <v>-40.765434136846572</v>
      </c>
      <c r="D111" s="3">
        <f t="shared" si="16"/>
        <v>-40.760912590556799</v>
      </c>
      <c r="E111" s="3">
        <f t="shared" si="17"/>
        <v>-42.979400086720361</v>
      </c>
      <c r="F111" s="4">
        <f t="shared" si="18"/>
        <v>7.0962677846715195E-3</v>
      </c>
      <c r="G111" s="5">
        <f t="shared" si="19"/>
        <v>7.0962677846715199</v>
      </c>
      <c r="H111" s="4">
        <f t="shared" si="12"/>
        <v>1.0034122647525527E-2</v>
      </c>
      <c r="I111" s="5">
        <f t="shared" si="20"/>
        <v>10.034122647525528</v>
      </c>
      <c r="J111" s="4">
        <f t="shared" si="13"/>
        <v>2.0068245295051055E-2</v>
      </c>
      <c r="K111" s="5">
        <f t="shared" si="21"/>
        <v>20.068245295051057</v>
      </c>
    </row>
    <row r="112" spans="1:11">
      <c r="A112" s="2">
        <v>94</v>
      </c>
      <c r="B112" s="2">
        <f t="shared" si="14"/>
        <v>1.002374467254546</v>
      </c>
      <c r="C112" s="3">
        <f t="shared" si="15"/>
        <v>-39.765434136846572</v>
      </c>
      <c r="D112" s="3">
        <f t="shared" si="16"/>
        <v>-39.760912590556799</v>
      </c>
      <c r="E112" s="3">
        <f t="shared" si="17"/>
        <v>-41.979400086720361</v>
      </c>
      <c r="F112" s="4">
        <f t="shared" si="18"/>
        <v>7.9621434110699538E-3</v>
      </c>
      <c r="G112" s="5">
        <f t="shared" si="19"/>
        <v>7.9621434110699534</v>
      </c>
      <c r="H112" s="4">
        <f t="shared" si="12"/>
        <v>1.1258470783252914E-2</v>
      </c>
      <c r="I112" s="5">
        <f t="shared" si="20"/>
        <v>11.258470783252914</v>
      </c>
      <c r="J112" s="4">
        <f t="shared" si="13"/>
        <v>2.2516941566505827E-2</v>
      </c>
      <c r="K112" s="5">
        <f t="shared" si="21"/>
        <v>22.516941566505828</v>
      </c>
    </row>
    <row r="113" spans="1:11">
      <c r="A113" s="2">
        <v>95</v>
      </c>
      <c r="B113" s="2">
        <f t="shared" si="14"/>
        <v>1.124682650380699</v>
      </c>
      <c r="C113" s="3">
        <f t="shared" si="15"/>
        <v>-38.765434136846579</v>
      </c>
      <c r="D113" s="3">
        <f t="shared" si="16"/>
        <v>-38.760912590556813</v>
      </c>
      <c r="E113" s="3">
        <f t="shared" si="17"/>
        <v>-40.979400086720375</v>
      </c>
      <c r="F113" s="4">
        <f t="shared" si="18"/>
        <v>8.9336718430192662E-3</v>
      </c>
      <c r="G113" s="5">
        <f t="shared" si="19"/>
        <v>8.9336718430192654</v>
      </c>
      <c r="H113" s="4">
        <f t="shared" si="12"/>
        <v>1.2632211986029242E-2</v>
      </c>
      <c r="I113" s="5">
        <f t="shared" si="20"/>
        <v>12.632211986029242</v>
      </c>
      <c r="J113" s="4">
        <f t="shared" si="13"/>
        <v>2.5264423972058483E-2</v>
      </c>
      <c r="K113" s="5">
        <f t="shared" si="21"/>
        <v>25.264423972058484</v>
      </c>
    </row>
    <row r="114" spans="1:11">
      <c r="A114" s="2">
        <v>96</v>
      </c>
      <c r="B114" s="2">
        <f t="shared" si="14"/>
        <v>1.2619146889603869</v>
      </c>
      <c r="C114" s="3">
        <f t="shared" si="15"/>
        <v>-37.765434136846579</v>
      </c>
      <c r="D114" s="3">
        <f t="shared" si="16"/>
        <v>-37.760912590556813</v>
      </c>
      <c r="E114" s="3">
        <f t="shared" si="17"/>
        <v>-39.979400086720375</v>
      </c>
      <c r="F114" s="4">
        <f t="shared" si="18"/>
        <v>1.0023744672545446E-2</v>
      </c>
      <c r="G114" s="5">
        <f t="shared" si="19"/>
        <v>10.023744672545446</v>
      </c>
      <c r="H114" s="4">
        <f t="shared" ref="H114:H145" si="22">F114*1.414</f>
        <v>1.417357496697926E-2</v>
      </c>
      <c r="I114" s="5">
        <f t="shared" si="20"/>
        <v>14.17357496697926</v>
      </c>
      <c r="J114" s="4">
        <f t="shared" ref="J114:J145" si="23">F114*2.828</f>
        <v>2.834714993395852E-2</v>
      </c>
      <c r="K114" s="5">
        <f t="shared" si="21"/>
        <v>28.347149933958519</v>
      </c>
    </row>
    <row r="115" spans="1:11">
      <c r="A115" s="2">
        <v>97</v>
      </c>
      <c r="B115" s="2">
        <f t="shared" si="14"/>
        <v>1.4158915687682758</v>
      </c>
      <c r="C115" s="3">
        <f t="shared" si="15"/>
        <v>-36.765434136846586</v>
      </c>
      <c r="D115" s="3">
        <f t="shared" si="16"/>
        <v>-36.760912590556821</v>
      </c>
      <c r="E115" s="3">
        <f t="shared" si="17"/>
        <v>-38.979400086720382</v>
      </c>
      <c r="F115" s="4">
        <f t="shared" si="18"/>
        <v>1.1246826503806977E-2</v>
      </c>
      <c r="G115" s="5">
        <f t="shared" si="19"/>
        <v>11.246826503806977</v>
      </c>
      <c r="H115" s="4">
        <f t="shared" si="22"/>
        <v>1.5903012676383065E-2</v>
      </c>
      <c r="I115" s="5">
        <f t="shared" si="20"/>
        <v>15.903012676383065</v>
      </c>
      <c r="J115" s="4">
        <f t="shared" si="23"/>
        <v>3.180602535276613E-2</v>
      </c>
      <c r="K115" s="5">
        <f t="shared" si="21"/>
        <v>31.806025352766131</v>
      </c>
    </row>
    <row r="116" spans="1:11">
      <c r="A116" s="2">
        <v>98</v>
      </c>
      <c r="B116" s="2">
        <f t="shared" si="14"/>
        <v>1.588656469448565</v>
      </c>
      <c r="C116" s="3">
        <f t="shared" si="15"/>
        <v>-35.765434136846572</v>
      </c>
      <c r="D116" s="3">
        <f t="shared" si="16"/>
        <v>-35.760912590556806</v>
      </c>
      <c r="E116" s="3">
        <f t="shared" si="17"/>
        <v>-37.979400086720368</v>
      </c>
      <c r="F116" s="4">
        <f t="shared" si="18"/>
        <v>1.2619146889603876E-2</v>
      </c>
      <c r="G116" s="5">
        <f t="shared" si="19"/>
        <v>12.619146889603876</v>
      </c>
      <c r="H116" s="4">
        <f t="shared" si="22"/>
        <v>1.7843473701899881E-2</v>
      </c>
      <c r="I116" s="5">
        <f t="shared" si="20"/>
        <v>17.843473701899882</v>
      </c>
      <c r="J116" s="4">
        <f t="shared" si="23"/>
        <v>3.5686947403799761E-2</v>
      </c>
      <c r="K116" s="5">
        <f t="shared" si="21"/>
        <v>35.686947403799763</v>
      </c>
    </row>
    <row r="117" spans="1:11">
      <c r="A117" s="2">
        <v>99</v>
      </c>
      <c r="B117" s="2">
        <f t="shared" si="14"/>
        <v>1.7825018762674922</v>
      </c>
      <c r="C117" s="3">
        <f t="shared" si="15"/>
        <v>-34.765434136846579</v>
      </c>
      <c r="D117" s="3">
        <f t="shared" si="16"/>
        <v>-34.760912590556813</v>
      </c>
      <c r="E117" s="3">
        <f t="shared" si="17"/>
        <v>-36.979400086720375</v>
      </c>
      <c r="F117" s="4">
        <f t="shared" si="18"/>
        <v>1.4158915687682763E-2</v>
      </c>
      <c r="G117" s="5">
        <f t="shared" si="19"/>
        <v>14.158915687682763</v>
      </c>
      <c r="H117" s="4">
        <f t="shared" si="22"/>
        <v>2.0020706782383425E-2</v>
      </c>
      <c r="I117" s="5">
        <f t="shared" si="20"/>
        <v>20.020706782383424</v>
      </c>
      <c r="J117" s="4">
        <f t="shared" si="23"/>
        <v>4.0041413564766849E-2</v>
      </c>
      <c r="K117" s="5">
        <f t="shared" si="21"/>
        <v>40.041413564766849</v>
      </c>
    </row>
    <row r="118" spans="1:11">
      <c r="A118" s="2">
        <v>100</v>
      </c>
      <c r="B118" s="2">
        <f t="shared" si="14"/>
        <v>2</v>
      </c>
      <c r="C118" s="3">
        <f t="shared" si="15"/>
        <v>-33.765434136846586</v>
      </c>
      <c r="D118" s="3">
        <f t="shared" si="16"/>
        <v>-33.760912590556813</v>
      </c>
      <c r="E118" s="3">
        <f t="shared" si="17"/>
        <v>-35.979400086720382</v>
      </c>
      <c r="F118" s="4">
        <f t="shared" si="18"/>
        <v>1.5886564694485624E-2</v>
      </c>
      <c r="G118" s="5">
        <f t="shared" si="19"/>
        <v>15.886564694485624</v>
      </c>
      <c r="H118" s="4">
        <f t="shared" si="22"/>
        <v>2.2463602478002671E-2</v>
      </c>
      <c r="I118" s="5">
        <f t="shared" si="20"/>
        <v>22.46360247800267</v>
      </c>
      <c r="J118" s="4">
        <f t="shared" si="23"/>
        <v>4.4927204956005343E-2</v>
      </c>
      <c r="K118" s="5">
        <f t="shared" si="21"/>
        <v>44.92720495600534</v>
      </c>
    </row>
    <row r="119" spans="1:11">
      <c r="A119" s="2">
        <v>101</v>
      </c>
      <c r="B119" s="2">
        <f t="shared" si="14"/>
        <v>2.2440369086039302</v>
      </c>
      <c r="C119" s="3">
        <f t="shared" si="15"/>
        <v>-32.765434136846572</v>
      </c>
      <c r="D119" s="3">
        <f t="shared" si="16"/>
        <v>-32.760912590556799</v>
      </c>
      <c r="E119" s="3">
        <f t="shared" si="17"/>
        <v>-34.979400086720368</v>
      </c>
      <c r="F119" s="4">
        <f t="shared" si="18"/>
        <v>1.7825018762674932E-2</v>
      </c>
      <c r="G119" s="5">
        <f t="shared" si="19"/>
        <v>17.825018762674933</v>
      </c>
      <c r="H119" s="4">
        <f t="shared" si="22"/>
        <v>2.5204576530422351E-2</v>
      </c>
      <c r="I119" s="5">
        <f t="shared" si="20"/>
        <v>25.204576530422351</v>
      </c>
      <c r="J119" s="4">
        <f t="shared" si="23"/>
        <v>5.0409153060844702E-2</v>
      </c>
      <c r="K119" s="5">
        <f t="shared" si="21"/>
        <v>50.409153060844702</v>
      </c>
    </row>
    <row r="120" spans="1:11">
      <c r="A120" s="2">
        <v>102</v>
      </c>
      <c r="B120" s="2">
        <f t="shared" si="14"/>
        <v>2.5178508235883372</v>
      </c>
      <c r="C120" s="3">
        <f t="shared" si="15"/>
        <v>-31.765434136846579</v>
      </c>
      <c r="D120" s="3">
        <f t="shared" si="16"/>
        <v>-31.76091259055681</v>
      </c>
      <c r="E120" s="3">
        <f t="shared" si="17"/>
        <v>-33.979400086720368</v>
      </c>
      <c r="F120" s="4">
        <f t="shared" si="18"/>
        <v>2.0000000000000014E-2</v>
      </c>
      <c r="G120" s="5">
        <f t="shared" si="19"/>
        <v>20.000000000000014</v>
      </c>
      <c r="H120" s="4">
        <f t="shared" si="22"/>
        <v>2.828000000000002E-2</v>
      </c>
      <c r="I120" s="5">
        <f t="shared" si="20"/>
        <v>28.280000000000019</v>
      </c>
      <c r="J120" s="4">
        <f t="shared" si="23"/>
        <v>5.6560000000000041E-2</v>
      </c>
      <c r="K120" s="5">
        <f t="shared" si="21"/>
        <v>56.560000000000038</v>
      </c>
    </row>
    <row r="121" spans="1:11">
      <c r="A121" s="2">
        <v>103</v>
      </c>
      <c r="B121" s="2">
        <f t="shared" si="14"/>
        <v>2.8250750892455154</v>
      </c>
      <c r="C121" s="3">
        <f t="shared" si="15"/>
        <v>-30.765434136846565</v>
      </c>
      <c r="D121" s="3">
        <f t="shared" si="16"/>
        <v>-30.760912590556796</v>
      </c>
      <c r="E121" s="3">
        <f t="shared" si="17"/>
        <v>-32.979400086720354</v>
      </c>
      <c r="F121" s="4">
        <f t="shared" si="18"/>
        <v>2.2440369086039316E-2</v>
      </c>
      <c r="G121" s="5">
        <f t="shared" si="19"/>
        <v>22.440369086039315</v>
      </c>
      <c r="H121" s="4">
        <f t="shared" si="22"/>
        <v>3.1730681887659588E-2</v>
      </c>
      <c r="I121" s="5">
        <f t="shared" si="20"/>
        <v>31.730681887659589</v>
      </c>
      <c r="J121" s="4">
        <f t="shared" si="23"/>
        <v>6.3461363775319177E-2</v>
      </c>
      <c r="K121" s="5">
        <f t="shared" si="21"/>
        <v>63.461363775319178</v>
      </c>
    </row>
    <row r="122" spans="1:11">
      <c r="A122" s="2">
        <v>104</v>
      </c>
      <c r="B122" s="2">
        <f t="shared" si="14"/>
        <v>3.169786384922233</v>
      </c>
      <c r="C122" s="3">
        <f t="shared" si="15"/>
        <v>-29.765434136846572</v>
      </c>
      <c r="D122" s="3">
        <f t="shared" si="16"/>
        <v>-29.760912590556799</v>
      </c>
      <c r="E122" s="3">
        <f t="shared" si="17"/>
        <v>-31.979400086720364</v>
      </c>
      <c r="F122" s="4">
        <f t="shared" si="18"/>
        <v>2.5178508235883381E-2</v>
      </c>
      <c r="G122" s="5">
        <f t="shared" si="19"/>
        <v>25.178508235883381</v>
      </c>
      <c r="H122" s="4">
        <f t="shared" si="22"/>
        <v>3.5602410645539095E-2</v>
      </c>
      <c r="I122" s="5">
        <f t="shared" si="20"/>
        <v>35.602410645539095</v>
      </c>
      <c r="J122" s="4">
        <f t="shared" si="23"/>
        <v>7.1204821291078191E-2</v>
      </c>
      <c r="K122" s="5">
        <f t="shared" si="21"/>
        <v>71.20482129107819</v>
      </c>
    </row>
    <row r="123" spans="1:11">
      <c r="A123" s="2">
        <v>105</v>
      </c>
      <c r="B123" s="2">
        <f t="shared" si="14"/>
        <v>3.5565588200778504</v>
      </c>
      <c r="C123" s="3">
        <f t="shared" si="15"/>
        <v>-28.765434136846576</v>
      </c>
      <c r="D123" s="3">
        <f t="shared" si="16"/>
        <v>-28.760912590556803</v>
      </c>
      <c r="E123" s="3">
        <f t="shared" si="17"/>
        <v>-30.979400086720368</v>
      </c>
      <c r="F123" s="4">
        <f t="shared" si="18"/>
        <v>2.8250750892455115E-2</v>
      </c>
      <c r="G123" s="5">
        <f t="shared" si="19"/>
        <v>28.250750892455116</v>
      </c>
      <c r="H123" s="4">
        <f t="shared" si="22"/>
        <v>3.994656176193153E-2</v>
      </c>
      <c r="I123" s="5">
        <f t="shared" si="20"/>
        <v>39.946561761931527</v>
      </c>
      <c r="J123" s="4">
        <f t="shared" si="23"/>
        <v>7.989312352386306E-2</v>
      </c>
      <c r="K123" s="5">
        <f t="shared" si="21"/>
        <v>79.893123523863053</v>
      </c>
    </row>
    <row r="124" spans="1:11">
      <c r="A124" s="2">
        <v>106</v>
      </c>
      <c r="B124" s="2">
        <f t="shared" si="14"/>
        <v>3.990524629937763</v>
      </c>
      <c r="C124" s="3">
        <f t="shared" si="15"/>
        <v>-27.765434136846579</v>
      </c>
      <c r="D124" s="3">
        <f t="shared" si="16"/>
        <v>-27.760912590556806</v>
      </c>
      <c r="E124" s="3">
        <f t="shared" si="17"/>
        <v>-29.979400086720371</v>
      </c>
      <c r="F124" s="4">
        <f t="shared" si="18"/>
        <v>3.1697863849222289E-2</v>
      </c>
      <c r="G124" s="5">
        <f t="shared" si="19"/>
        <v>31.697863849222291</v>
      </c>
      <c r="H124" s="4">
        <f t="shared" si="22"/>
        <v>4.4820779482800312E-2</v>
      </c>
      <c r="I124" s="5">
        <f t="shared" si="20"/>
        <v>44.820779482800312</v>
      </c>
      <c r="J124" s="4">
        <f t="shared" si="23"/>
        <v>8.9641558965600623E-2</v>
      </c>
      <c r="K124" s="5">
        <f t="shared" si="21"/>
        <v>89.641558965600623</v>
      </c>
    </row>
    <row r="125" spans="1:11">
      <c r="A125" s="2">
        <v>107</v>
      </c>
      <c r="B125" s="2">
        <f t="shared" si="14"/>
        <v>4.4774422771366815</v>
      </c>
      <c r="C125" s="3">
        <f t="shared" si="15"/>
        <v>-26.765434136846583</v>
      </c>
      <c r="D125" s="3">
        <f t="shared" si="16"/>
        <v>-26.76091259055681</v>
      </c>
      <c r="E125" s="3">
        <f t="shared" si="17"/>
        <v>-28.979400086720375</v>
      </c>
      <c r="F125" s="4">
        <f t="shared" si="18"/>
        <v>3.5565588200778459E-2</v>
      </c>
      <c r="G125" s="5">
        <f t="shared" si="19"/>
        <v>35.565588200778457</v>
      </c>
      <c r="H125" s="4">
        <f t="shared" si="22"/>
        <v>5.028974171590074E-2</v>
      </c>
      <c r="I125" s="5">
        <f t="shared" si="20"/>
        <v>50.289741715900739</v>
      </c>
      <c r="J125" s="4">
        <f t="shared" si="23"/>
        <v>0.10057948343180148</v>
      </c>
      <c r="K125" s="5">
        <f t="shared" si="21"/>
        <v>100.57948343180148</v>
      </c>
    </row>
    <row r="126" spans="1:11">
      <c r="A126" s="2">
        <v>108</v>
      </c>
      <c r="B126" s="2">
        <f t="shared" si="14"/>
        <v>5.0237728630191691</v>
      </c>
      <c r="C126" s="3">
        <f t="shared" si="15"/>
        <v>-25.765434136846572</v>
      </c>
      <c r="D126" s="3">
        <f t="shared" si="16"/>
        <v>-25.760912590556799</v>
      </c>
      <c r="E126" s="3">
        <f t="shared" si="17"/>
        <v>-27.979400086720364</v>
      </c>
      <c r="F126" s="4">
        <f t="shared" si="18"/>
        <v>3.9905246299377646E-2</v>
      </c>
      <c r="G126" s="5">
        <f t="shared" si="19"/>
        <v>39.905246299377644</v>
      </c>
      <c r="H126" s="4">
        <f t="shared" si="22"/>
        <v>5.6426018267319987E-2</v>
      </c>
      <c r="I126" s="5">
        <f t="shared" si="20"/>
        <v>56.426018267319989</v>
      </c>
      <c r="J126" s="4">
        <f t="shared" si="23"/>
        <v>0.11285203653463997</v>
      </c>
      <c r="K126" s="5">
        <f t="shared" si="21"/>
        <v>112.85203653463998</v>
      </c>
    </row>
    <row r="127" spans="1:11">
      <c r="A127" s="2">
        <v>109</v>
      </c>
      <c r="B127" s="2">
        <f t="shared" si="14"/>
        <v>5.6367658625289154</v>
      </c>
      <c r="C127" s="3">
        <f t="shared" si="15"/>
        <v>-24.765434136846572</v>
      </c>
      <c r="D127" s="3">
        <f t="shared" si="16"/>
        <v>-24.760912590556803</v>
      </c>
      <c r="E127" s="3">
        <f t="shared" si="17"/>
        <v>-26.979400086720368</v>
      </c>
      <c r="F127" s="4">
        <f t="shared" si="18"/>
        <v>4.477442277136684E-2</v>
      </c>
      <c r="G127" s="5">
        <f t="shared" si="19"/>
        <v>44.774422771366837</v>
      </c>
      <c r="H127" s="4">
        <f t="shared" si="22"/>
        <v>6.331103379871271E-2</v>
      </c>
      <c r="I127" s="5">
        <f t="shared" si="20"/>
        <v>63.311033798712707</v>
      </c>
      <c r="J127" s="4">
        <f t="shared" si="23"/>
        <v>0.12662206759742542</v>
      </c>
      <c r="K127" s="5">
        <f t="shared" si="21"/>
        <v>126.62206759742541</v>
      </c>
    </row>
    <row r="128" spans="1:11">
      <c r="A128" s="2">
        <v>110</v>
      </c>
      <c r="B128" s="2">
        <f t="shared" si="14"/>
        <v>6.3245553203367644</v>
      </c>
      <c r="C128" s="3">
        <f t="shared" si="15"/>
        <v>-23.765434136846579</v>
      </c>
      <c r="D128" s="3">
        <f t="shared" si="16"/>
        <v>-23.760912590556806</v>
      </c>
      <c r="E128" s="3">
        <f t="shared" si="17"/>
        <v>-25.979400086720371</v>
      </c>
      <c r="F128" s="4">
        <f t="shared" si="18"/>
        <v>5.023772863019163E-2</v>
      </c>
      <c r="G128" s="5">
        <f t="shared" si="19"/>
        <v>50.237728630191633</v>
      </c>
      <c r="H128" s="4">
        <f t="shared" si="22"/>
        <v>7.1036148283090961E-2</v>
      </c>
      <c r="I128" s="5">
        <f t="shared" si="20"/>
        <v>71.036148283090967</v>
      </c>
      <c r="J128" s="4">
        <f t="shared" si="23"/>
        <v>0.14207229656618192</v>
      </c>
      <c r="K128" s="5">
        <f t="shared" si="21"/>
        <v>142.07229656618193</v>
      </c>
    </row>
    <row r="129" spans="1:11">
      <c r="A129" s="2">
        <v>111</v>
      </c>
      <c r="B129" s="2">
        <f t="shared" si="14"/>
        <v>7.0962677846715119</v>
      </c>
      <c r="C129" s="3">
        <f t="shared" si="15"/>
        <v>-22.765434136846583</v>
      </c>
      <c r="D129" s="3">
        <f t="shared" si="16"/>
        <v>-22.760912590556813</v>
      </c>
      <c r="E129" s="3">
        <f t="shared" si="17"/>
        <v>-24.979400086720375</v>
      </c>
      <c r="F129" s="4">
        <f t="shared" si="18"/>
        <v>5.6367658625289079E-2</v>
      </c>
      <c r="G129" s="5">
        <f t="shared" si="19"/>
        <v>56.367658625289081</v>
      </c>
      <c r="H129" s="4">
        <f t="shared" si="22"/>
        <v>7.9703869296158747E-2</v>
      </c>
      <c r="I129" s="5">
        <f t="shared" si="20"/>
        <v>79.703869296158743</v>
      </c>
      <c r="J129" s="4">
        <f t="shared" si="23"/>
        <v>0.15940773859231749</v>
      </c>
      <c r="K129" s="5">
        <f t="shared" si="21"/>
        <v>159.40773859231749</v>
      </c>
    </row>
    <row r="130" spans="1:11">
      <c r="A130" s="2">
        <v>112</v>
      </c>
      <c r="B130" s="2">
        <f t="shared" si="14"/>
        <v>7.9621434110699436</v>
      </c>
      <c r="C130" s="3">
        <f t="shared" si="15"/>
        <v>-21.765434136846586</v>
      </c>
      <c r="D130" s="3">
        <f t="shared" si="16"/>
        <v>-21.760912590556817</v>
      </c>
      <c r="E130" s="3">
        <f t="shared" si="17"/>
        <v>-23.979400086720378</v>
      </c>
      <c r="F130" s="4">
        <f t="shared" si="18"/>
        <v>6.3245553203367555E-2</v>
      </c>
      <c r="G130" s="5">
        <f t="shared" si="19"/>
        <v>63.245553203367557</v>
      </c>
      <c r="H130" s="4">
        <f t="shared" si="22"/>
        <v>8.9429212229561711E-2</v>
      </c>
      <c r="I130" s="5">
        <f t="shared" si="20"/>
        <v>89.429212229561713</v>
      </c>
      <c r="J130" s="4">
        <f t="shared" si="23"/>
        <v>0.17885842445912342</v>
      </c>
      <c r="K130" s="5">
        <f t="shared" si="21"/>
        <v>178.85842445912343</v>
      </c>
    </row>
    <row r="131" spans="1:11">
      <c r="A131" s="2">
        <v>113</v>
      </c>
      <c r="B131" s="2">
        <f t="shared" si="14"/>
        <v>8.9336718430192885</v>
      </c>
      <c r="C131" s="3">
        <f t="shared" si="15"/>
        <v>-20.765434136846558</v>
      </c>
      <c r="D131" s="3">
        <f t="shared" si="16"/>
        <v>-20.760912590556792</v>
      </c>
      <c r="E131" s="3">
        <f t="shared" si="17"/>
        <v>-22.979400086720357</v>
      </c>
      <c r="F131" s="4">
        <f t="shared" si="18"/>
        <v>7.0962677846715269E-2</v>
      </c>
      <c r="G131" s="5">
        <f t="shared" si="19"/>
        <v>70.962677846715266</v>
      </c>
      <c r="H131" s="4">
        <f t="shared" si="22"/>
        <v>0.10034122647525538</v>
      </c>
      <c r="I131" s="5">
        <f t="shared" si="20"/>
        <v>100.34122647525538</v>
      </c>
      <c r="J131" s="4">
        <f t="shared" si="23"/>
        <v>0.20068245295051076</v>
      </c>
      <c r="K131" s="5">
        <f t="shared" si="21"/>
        <v>200.68245295051076</v>
      </c>
    </row>
    <row r="132" spans="1:11">
      <c r="A132" s="2">
        <v>114</v>
      </c>
      <c r="B132" s="2">
        <f t="shared" si="14"/>
        <v>10.023744672545471</v>
      </c>
      <c r="C132" s="3">
        <f t="shared" si="15"/>
        <v>-19.765434136846565</v>
      </c>
      <c r="D132" s="3">
        <f t="shared" si="16"/>
        <v>-19.760912590556792</v>
      </c>
      <c r="E132" s="3">
        <f t="shared" si="17"/>
        <v>-21.979400086720354</v>
      </c>
      <c r="F132" s="4">
        <f t="shared" si="18"/>
        <v>7.9621434110699621E-2</v>
      </c>
      <c r="G132" s="5">
        <f t="shared" si="19"/>
        <v>79.621434110699624</v>
      </c>
      <c r="H132" s="4">
        <f t="shared" si="22"/>
        <v>0.11258470783252926</v>
      </c>
      <c r="I132" s="5">
        <f t="shared" si="20"/>
        <v>112.58470783252926</v>
      </c>
      <c r="J132" s="4">
        <f t="shared" si="23"/>
        <v>0.22516941566505852</v>
      </c>
      <c r="K132" s="5">
        <f t="shared" si="21"/>
        <v>225.16941566505852</v>
      </c>
    </row>
    <row r="133" spans="1:11">
      <c r="A133" s="2">
        <v>115</v>
      </c>
      <c r="B133" s="2">
        <f t="shared" si="14"/>
        <v>11.246826503807004</v>
      </c>
      <c r="C133" s="3">
        <f t="shared" si="15"/>
        <v>-18.765434136846569</v>
      </c>
      <c r="D133" s="3">
        <f t="shared" si="16"/>
        <v>-18.760912590556799</v>
      </c>
      <c r="E133" s="3">
        <f t="shared" si="17"/>
        <v>-20.979400086720364</v>
      </c>
      <c r="F133" s="4">
        <f t="shared" si="18"/>
        <v>8.9336718430192766E-2</v>
      </c>
      <c r="G133" s="5">
        <f t="shared" si="19"/>
        <v>89.336718430192761</v>
      </c>
      <c r="H133" s="4">
        <f t="shared" si="22"/>
        <v>0.12632211986029257</v>
      </c>
      <c r="I133" s="5">
        <f t="shared" si="20"/>
        <v>126.32211986029257</v>
      </c>
      <c r="J133" s="4">
        <f t="shared" si="23"/>
        <v>0.25264423972058514</v>
      </c>
      <c r="K133" s="5">
        <f t="shared" si="21"/>
        <v>252.64423972058515</v>
      </c>
    </row>
    <row r="134" spans="1:11">
      <c r="A134" s="2">
        <v>116</v>
      </c>
      <c r="B134" s="2">
        <f t="shared" si="14"/>
        <v>12.619146889603885</v>
      </c>
      <c r="C134" s="3">
        <f t="shared" si="15"/>
        <v>-17.765434136846572</v>
      </c>
      <c r="D134" s="3">
        <f t="shared" si="16"/>
        <v>-17.760912590556799</v>
      </c>
      <c r="E134" s="3">
        <f t="shared" si="17"/>
        <v>-19.979400086720364</v>
      </c>
      <c r="F134" s="4">
        <f t="shared" si="18"/>
        <v>0.10023744672545458</v>
      </c>
      <c r="G134" s="5">
        <f t="shared" si="19"/>
        <v>100.23744672545457</v>
      </c>
      <c r="H134" s="4">
        <f t="shared" si="22"/>
        <v>0.14173574966979277</v>
      </c>
      <c r="I134" s="5">
        <f t="shared" si="20"/>
        <v>141.73574966979277</v>
      </c>
      <c r="J134" s="4">
        <f t="shared" si="23"/>
        <v>0.28347149933958554</v>
      </c>
      <c r="K134" s="5">
        <f t="shared" si="21"/>
        <v>283.47149933958553</v>
      </c>
    </row>
    <row r="135" spans="1:11">
      <c r="A135" s="2">
        <v>117</v>
      </c>
      <c r="B135" s="2">
        <f t="shared" si="14"/>
        <v>14.158915687682772</v>
      </c>
      <c r="C135" s="3">
        <f t="shared" si="15"/>
        <v>-16.765434136846579</v>
      </c>
      <c r="D135" s="3">
        <f t="shared" si="16"/>
        <v>-16.760912590556806</v>
      </c>
      <c r="E135" s="3">
        <f t="shared" si="17"/>
        <v>-18.979400086720371</v>
      </c>
      <c r="F135" s="4">
        <f t="shared" si="18"/>
        <v>0.11246826503806988</v>
      </c>
      <c r="G135" s="5">
        <f t="shared" si="19"/>
        <v>112.46826503806987</v>
      </c>
      <c r="H135" s="4">
        <f t="shared" si="22"/>
        <v>0.1590301267638308</v>
      </c>
      <c r="I135" s="5">
        <f t="shared" si="20"/>
        <v>159.03012676383079</v>
      </c>
      <c r="J135" s="4">
        <f t="shared" si="23"/>
        <v>0.3180602535276616</v>
      </c>
      <c r="K135" s="5">
        <f t="shared" si="21"/>
        <v>318.06025352766159</v>
      </c>
    </row>
    <row r="136" spans="1:11">
      <c r="A136" s="2">
        <v>118</v>
      </c>
      <c r="B136" s="2">
        <f t="shared" si="14"/>
        <v>15.886564694485669</v>
      </c>
      <c r="C136" s="3">
        <f t="shared" si="15"/>
        <v>-15.765434136846565</v>
      </c>
      <c r="D136" s="3">
        <f t="shared" si="16"/>
        <v>-15.760912590556796</v>
      </c>
      <c r="E136" s="3">
        <f t="shared" si="17"/>
        <v>-17.979400086720357</v>
      </c>
      <c r="F136" s="4">
        <f t="shared" si="18"/>
        <v>0.12619146889603891</v>
      </c>
      <c r="G136" s="5">
        <f t="shared" si="19"/>
        <v>126.19146889603891</v>
      </c>
      <c r="H136" s="4">
        <f t="shared" si="22"/>
        <v>0.17843473701899901</v>
      </c>
      <c r="I136" s="5">
        <f t="shared" si="20"/>
        <v>178.43473701899902</v>
      </c>
      <c r="J136" s="4">
        <f t="shared" si="23"/>
        <v>0.35686947403799801</v>
      </c>
      <c r="K136" s="5">
        <f t="shared" si="21"/>
        <v>356.86947403799803</v>
      </c>
    </row>
    <row r="137" spans="1:11">
      <c r="A137" s="2">
        <v>119</v>
      </c>
      <c r="B137" s="2">
        <f t="shared" si="14"/>
        <v>17.825018762674944</v>
      </c>
      <c r="C137" s="3">
        <f t="shared" si="15"/>
        <v>-14.765434136846569</v>
      </c>
      <c r="D137" s="3">
        <f t="shared" si="16"/>
        <v>-14.760912590556799</v>
      </c>
      <c r="E137" s="3">
        <f t="shared" si="17"/>
        <v>-16.979400086720361</v>
      </c>
      <c r="F137" s="4">
        <f t="shared" si="18"/>
        <v>0.1415891568768278</v>
      </c>
      <c r="G137" s="5">
        <f t="shared" si="19"/>
        <v>141.58915687682779</v>
      </c>
      <c r="H137" s="4">
        <f t="shared" si="22"/>
        <v>0.20020706782383449</v>
      </c>
      <c r="I137" s="5">
        <f t="shared" si="20"/>
        <v>200.20706782383448</v>
      </c>
      <c r="J137" s="4">
        <f t="shared" si="23"/>
        <v>0.40041413564766898</v>
      </c>
      <c r="K137" s="5">
        <f t="shared" si="21"/>
        <v>400.41413564766896</v>
      </c>
    </row>
    <row r="138" spans="1:11">
      <c r="A138" s="2">
        <v>120</v>
      </c>
      <c r="B138" s="2">
        <f t="shared" si="14"/>
        <v>20</v>
      </c>
      <c r="C138" s="3">
        <f t="shared" si="15"/>
        <v>-13.765434136846586</v>
      </c>
      <c r="D138" s="3">
        <f t="shared" si="16"/>
        <v>-13.760912590556815</v>
      </c>
      <c r="E138" s="3">
        <f t="shared" si="17"/>
        <v>-15.979400086720378</v>
      </c>
      <c r="F138" s="4">
        <f t="shared" si="18"/>
        <v>0.15886564694485625</v>
      </c>
      <c r="G138" s="5">
        <f t="shared" si="19"/>
        <v>158.86564694485625</v>
      </c>
      <c r="H138" s="4">
        <f t="shared" si="22"/>
        <v>0.22463602478002673</v>
      </c>
      <c r="I138" s="5">
        <f t="shared" si="20"/>
        <v>224.63602478002673</v>
      </c>
      <c r="J138" s="4">
        <f t="shared" si="23"/>
        <v>0.44927204956005345</v>
      </c>
      <c r="K138" s="5">
        <f t="shared" si="21"/>
        <v>449.27204956005346</v>
      </c>
    </row>
    <row r="139" spans="1:11">
      <c r="A139" s="2">
        <v>121</v>
      </c>
      <c r="B139" s="2">
        <f t="shared" si="14"/>
        <v>22.440369086039286</v>
      </c>
      <c r="C139" s="3">
        <f t="shared" si="15"/>
        <v>-12.765434136846579</v>
      </c>
      <c r="D139" s="3">
        <f t="shared" si="16"/>
        <v>-12.760912590556808</v>
      </c>
      <c r="E139" s="3">
        <f t="shared" si="17"/>
        <v>-14.979400086720371</v>
      </c>
      <c r="F139" s="4">
        <f t="shared" si="18"/>
        <v>0.17825018762674918</v>
      </c>
      <c r="G139" s="5">
        <f t="shared" si="19"/>
        <v>178.25018762674918</v>
      </c>
      <c r="H139" s="4">
        <f t="shared" si="22"/>
        <v>0.25204576530422335</v>
      </c>
      <c r="I139" s="5">
        <f t="shared" si="20"/>
        <v>252.04576530422335</v>
      </c>
      <c r="J139" s="4">
        <f t="shared" si="23"/>
        <v>0.50409153060844669</v>
      </c>
      <c r="K139" s="5">
        <f t="shared" si="21"/>
        <v>504.0915306084467</v>
      </c>
    </row>
    <row r="140" spans="1:11">
      <c r="A140" s="2">
        <v>122</v>
      </c>
      <c r="B140" s="2">
        <f t="shared" si="14"/>
        <v>25.178508235883356</v>
      </c>
      <c r="C140" s="3">
        <f t="shared" si="15"/>
        <v>-11.765434136846583</v>
      </c>
      <c r="D140" s="3">
        <f t="shared" si="16"/>
        <v>-11.760912590556812</v>
      </c>
      <c r="E140" s="3">
        <f t="shared" si="17"/>
        <v>-13.979400086720375</v>
      </c>
      <c r="F140" s="4">
        <f t="shared" si="18"/>
        <v>0.2</v>
      </c>
      <c r="G140" s="5">
        <f t="shared" si="19"/>
        <v>200</v>
      </c>
      <c r="H140" s="4">
        <f t="shared" si="22"/>
        <v>0.2828</v>
      </c>
      <c r="I140" s="5">
        <f t="shared" si="20"/>
        <v>282.8</v>
      </c>
      <c r="J140" s="4">
        <f t="shared" si="23"/>
        <v>0.56559999999999999</v>
      </c>
      <c r="K140" s="5">
        <f t="shared" si="21"/>
        <v>565.6</v>
      </c>
    </row>
    <row r="141" spans="1:11">
      <c r="A141" s="2">
        <v>123</v>
      </c>
      <c r="B141" s="2">
        <f t="shared" si="14"/>
        <v>28.250750892455134</v>
      </c>
      <c r="C141" s="3">
        <f t="shared" si="15"/>
        <v>-10.76543413684657</v>
      </c>
      <c r="D141" s="3">
        <f t="shared" si="16"/>
        <v>-10.760912590556801</v>
      </c>
      <c r="E141" s="3">
        <f t="shared" si="17"/>
        <v>-12.979400086720364</v>
      </c>
      <c r="F141" s="4">
        <f t="shared" si="18"/>
        <v>0.224403690860393</v>
      </c>
      <c r="G141" s="5">
        <f t="shared" si="19"/>
        <v>224.403690860393</v>
      </c>
      <c r="H141" s="4">
        <f t="shared" si="22"/>
        <v>0.31730681887659568</v>
      </c>
      <c r="I141" s="5">
        <f t="shared" si="20"/>
        <v>317.30681887659568</v>
      </c>
      <c r="J141" s="4">
        <f t="shared" si="23"/>
        <v>0.63461363775319135</v>
      </c>
      <c r="K141" s="5">
        <f t="shared" si="21"/>
        <v>634.61363775319137</v>
      </c>
    </row>
    <row r="142" spans="1:11">
      <c r="A142" s="2">
        <v>124</v>
      </c>
      <c r="B142" s="2">
        <f t="shared" si="14"/>
        <v>31.697863849222308</v>
      </c>
      <c r="C142" s="3">
        <f t="shared" si="15"/>
        <v>-9.765434136846574</v>
      </c>
      <c r="D142" s="3">
        <f t="shared" si="16"/>
        <v>-9.7609125905568046</v>
      </c>
      <c r="E142" s="3">
        <f t="shared" si="17"/>
        <v>-11.979400086720368</v>
      </c>
      <c r="F142" s="4">
        <f t="shared" si="18"/>
        <v>0.25178508235883368</v>
      </c>
      <c r="G142" s="5">
        <f t="shared" si="19"/>
        <v>251.78508235883368</v>
      </c>
      <c r="H142" s="4">
        <f t="shared" si="22"/>
        <v>0.35602410645539079</v>
      </c>
      <c r="I142" s="5">
        <f t="shared" si="20"/>
        <v>356.02410645539078</v>
      </c>
      <c r="J142" s="4">
        <f t="shared" si="23"/>
        <v>0.71204821291078157</v>
      </c>
      <c r="K142" s="5">
        <f t="shared" si="21"/>
        <v>712.04821291078156</v>
      </c>
    </row>
    <row r="143" spans="1:11">
      <c r="A143" s="2">
        <v>125</v>
      </c>
      <c r="B143" s="2">
        <f t="shared" si="14"/>
        <v>35.565588200778485</v>
      </c>
      <c r="C143" s="3">
        <f t="shared" si="15"/>
        <v>-8.7654341368465776</v>
      </c>
      <c r="D143" s="3">
        <f t="shared" si="16"/>
        <v>-8.7609125905568082</v>
      </c>
      <c r="E143" s="3">
        <f t="shared" si="17"/>
        <v>-10.979400086720371</v>
      </c>
      <c r="F143" s="4">
        <f t="shared" si="18"/>
        <v>0.28250750892455101</v>
      </c>
      <c r="G143" s="5">
        <f t="shared" si="19"/>
        <v>282.50750892455102</v>
      </c>
      <c r="H143" s="4">
        <f t="shared" si="22"/>
        <v>0.39946561761931509</v>
      </c>
      <c r="I143" s="5">
        <f t="shared" si="20"/>
        <v>399.46561761931508</v>
      </c>
      <c r="J143" s="4">
        <f t="shared" si="23"/>
        <v>0.79893123523863019</v>
      </c>
      <c r="K143" s="5">
        <f t="shared" si="21"/>
        <v>798.93123523863017</v>
      </c>
    </row>
    <row r="144" spans="1:11">
      <c r="A144" s="2">
        <v>126</v>
      </c>
      <c r="B144" s="2">
        <f t="shared" si="14"/>
        <v>39.905246299377602</v>
      </c>
      <c r="C144" s="3">
        <f t="shared" si="15"/>
        <v>-7.7654341368465838</v>
      </c>
      <c r="D144" s="3">
        <f t="shared" si="16"/>
        <v>-7.7609125905568144</v>
      </c>
      <c r="E144" s="3">
        <f t="shared" si="17"/>
        <v>-9.9794000867203785</v>
      </c>
      <c r="F144" s="4">
        <f t="shared" si="18"/>
        <v>0.31697863849222263</v>
      </c>
      <c r="G144" s="5">
        <f t="shared" si="19"/>
        <v>316.97863849222261</v>
      </c>
      <c r="H144" s="4">
        <f t="shared" si="22"/>
        <v>0.44820779482800277</v>
      </c>
      <c r="I144" s="5">
        <f t="shared" si="20"/>
        <v>448.20779482800276</v>
      </c>
      <c r="J144" s="4">
        <f t="shared" si="23"/>
        <v>0.89641558965600554</v>
      </c>
      <c r="K144" s="5">
        <f t="shared" si="21"/>
        <v>896.41558965600552</v>
      </c>
    </row>
    <row r="145" spans="1:11">
      <c r="A145" s="2">
        <v>127</v>
      </c>
      <c r="B145" s="2">
        <f t="shared" si="14"/>
        <v>44.77442277136678</v>
      </c>
      <c r="C145" s="3">
        <f t="shared" si="15"/>
        <v>-6.7654341368465882</v>
      </c>
      <c r="D145" s="3">
        <f t="shared" si="16"/>
        <v>-6.7609125905568179</v>
      </c>
      <c r="E145" s="3">
        <f t="shared" si="17"/>
        <v>-8.979400086720382</v>
      </c>
      <c r="F145" s="4">
        <f t="shared" si="18"/>
        <v>0.35565588200778431</v>
      </c>
      <c r="G145" s="5">
        <f t="shared" si="19"/>
        <v>355.65588200778433</v>
      </c>
      <c r="H145" s="4">
        <f t="shared" si="22"/>
        <v>0.50289741715900693</v>
      </c>
      <c r="I145" s="5">
        <f t="shared" si="20"/>
        <v>502.89741715900692</v>
      </c>
      <c r="J145" s="4">
        <f t="shared" si="23"/>
        <v>1.0057948343180139</v>
      </c>
      <c r="K145" s="5">
        <f t="shared" si="21"/>
        <v>1005.7948343180138</v>
      </c>
    </row>
    <row r="146" spans="1:11">
      <c r="A146" s="2">
        <v>128</v>
      </c>
      <c r="B146" s="2">
        <f t="shared" si="14"/>
        <v>50.237728630191747</v>
      </c>
      <c r="C146" s="3">
        <f t="shared" si="15"/>
        <v>-5.7654341368465598</v>
      </c>
      <c r="D146" s="3">
        <f t="shared" si="16"/>
        <v>-5.7609125905567913</v>
      </c>
      <c r="E146" s="3">
        <f t="shared" si="17"/>
        <v>-7.9794000867203554</v>
      </c>
      <c r="F146" s="4">
        <f t="shared" si="18"/>
        <v>0.39905246299377689</v>
      </c>
      <c r="G146" s="5">
        <f t="shared" si="19"/>
        <v>399.05246299377689</v>
      </c>
      <c r="H146" s="4">
        <f t="shared" ref="H146:H158" si="24">F146*1.414</f>
        <v>0.56426018267320044</v>
      </c>
      <c r="I146" s="5">
        <f t="shared" si="20"/>
        <v>564.26018267320046</v>
      </c>
      <c r="J146" s="4">
        <f t="shared" ref="J146:J158" si="25">F146*2.828</f>
        <v>1.1285203653464009</v>
      </c>
      <c r="K146" s="5">
        <f t="shared" si="21"/>
        <v>1128.5203653464009</v>
      </c>
    </row>
    <row r="147" spans="1:11">
      <c r="A147" s="2">
        <v>129</v>
      </c>
      <c r="B147" s="2">
        <f t="shared" ref="B147:B158" si="26">10^(A147/20)*0.00002</f>
        <v>56.367658625289216</v>
      </c>
      <c r="C147" s="3">
        <f t="shared" ref="C147:C158" si="27">20*LOG(F147/0.775)</f>
        <v>-4.7654341368465643</v>
      </c>
      <c r="D147" s="3">
        <f t="shared" ref="D147:D158" si="28">10*LOG(((F147^2)/(600))/0.001)</f>
        <v>-4.7609125905567948</v>
      </c>
      <c r="E147" s="3">
        <f t="shared" ref="E147:E158" si="29">20*LOG(F147/1)</f>
        <v>-6.9794000867203589</v>
      </c>
      <c r="F147" s="4">
        <f t="shared" ref="F147:F158" si="30">B147*$B$2</f>
        <v>0.44774422771366884</v>
      </c>
      <c r="G147" s="5">
        <f t="shared" ref="G147:G158" si="31">F147*1000</f>
        <v>447.74422771366886</v>
      </c>
      <c r="H147" s="4">
        <f t="shared" si="24"/>
        <v>0.63311033798712768</v>
      </c>
      <c r="I147" s="5">
        <f t="shared" ref="I147:I158" si="32">H147*1000</f>
        <v>633.11033798712765</v>
      </c>
      <c r="J147" s="4">
        <f t="shared" si="25"/>
        <v>1.2662206759742554</v>
      </c>
      <c r="K147" s="5">
        <f t="shared" ref="K147:K158" si="33">J147*1000</f>
        <v>1266.2206759742553</v>
      </c>
    </row>
    <row r="148" spans="1:11">
      <c r="A148" s="2">
        <v>130</v>
      </c>
      <c r="B148" s="2">
        <f t="shared" si="26"/>
        <v>63.245553203367706</v>
      </c>
      <c r="C148" s="3">
        <f t="shared" si="27"/>
        <v>-3.7654341368465682</v>
      </c>
      <c r="D148" s="3">
        <f t="shared" si="28"/>
        <v>-3.7609125905567984</v>
      </c>
      <c r="E148" s="3">
        <f t="shared" si="29"/>
        <v>-5.9794000867203625</v>
      </c>
      <c r="F148" s="4">
        <f t="shared" si="30"/>
        <v>0.5023772863019168</v>
      </c>
      <c r="G148" s="5">
        <f t="shared" si="31"/>
        <v>502.3772863019168</v>
      </c>
      <c r="H148" s="4">
        <f t="shared" si="24"/>
        <v>0.71036148283091027</v>
      </c>
      <c r="I148" s="5">
        <f t="shared" si="32"/>
        <v>710.36148283091029</v>
      </c>
      <c r="J148" s="4">
        <f t="shared" si="25"/>
        <v>1.4207229656618205</v>
      </c>
      <c r="K148" s="5">
        <f t="shared" si="33"/>
        <v>1420.7229656618206</v>
      </c>
    </row>
    <row r="149" spans="1:11">
      <c r="A149" s="2">
        <v>131</v>
      </c>
      <c r="B149" s="2">
        <f t="shared" si="26"/>
        <v>70.962677846715195</v>
      </c>
      <c r="C149" s="3">
        <f t="shared" si="27"/>
        <v>-2.7654341368465718</v>
      </c>
      <c r="D149" s="3">
        <f t="shared" si="28"/>
        <v>-2.7609125905568033</v>
      </c>
      <c r="E149" s="3">
        <f t="shared" si="29"/>
        <v>-4.979400086720366</v>
      </c>
      <c r="F149" s="4">
        <f t="shared" si="30"/>
        <v>0.56367658625289141</v>
      </c>
      <c r="G149" s="5">
        <f t="shared" si="31"/>
        <v>563.67658625289141</v>
      </c>
      <c r="H149" s="4">
        <f t="shared" si="24"/>
        <v>0.79703869296158836</v>
      </c>
      <c r="I149" s="5">
        <f t="shared" si="32"/>
        <v>797.03869296158837</v>
      </c>
      <c r="J149" s="4">
        <f t="shared" si="25"/>
        <v>1.5940773859231767</v>
      </c>
      <c r="K149" s="5">
        <f t="shared" si="33"/>
        <v>1594.0773859231767</v>
      </c>
    </row>
    <row r="150" spans="1:11">
      <c r="A150" s="2">
        <v>132</v>
      </c>
      <c r="B150" s="2">
        <f t="shared" si="26"/>
        <v>79.621434110699525</v>
      </c>
      <c r="C150" s="3">
        <f t="shared" si="27"/>
        <v>-1.7654341368465771</v>
      </c>
      <c r="D150" s="3">
        <f t="shared" si="28"/>
        <v>-1.7609125905568077</v>
      </c>
      <c r="E150" s="3">
        <f t="shared" si="29"/>
        <v>-3.9794000867203709</v>
      </c>
      <c r="F150" s="4">
        <f t="shared" si="30"/>
        <v>0.63245553203367622</v>
      </c>
      <c r="G150" s="5">
        <f t="shared" si="31"/>
        <v>632.45553203367626</v>
      </c>
      <c r="H150" s="4">
        <f t="shared" si="24"/>
        <v>0.89429212229561816</v>
      </c>
      <c r="I150" s="5">
        <f t="shared" si="32"/>
        <v>894.29212229561813</v>
      </c>
      <c r="J150" s="4">
        <f t="shared" si="25"/>
        <v>1.7885842445912363</v>
      </c>
      <c r="K150" s="5">
        <f t="shared" si="33"/>
        <v>1788.5842445912363</v>
      </c>
    </row>
    <row r="151" spans="1:11">
      <c r="A151" s="2">
        <v>133</v>
      </c>
      <c r="B151" s="2">
        <f t="shared" si="26"/>
        <v>89.336718430192832</v>
      </c>
      <c r="C151" s="3">
        <f t="shared" si="27"/>
        <v>-0.76543413684656514</v>
      </c>
      <c r="D151" s="3">
        <f t="shared" si="28"/>
        <v>-0.7609125905567965</v>
      </c>
      <c r="E151" s="3">
        <f t="shared" si="29"/>
        <v>-2.9794000867203598</v>
      </c>
      <c r="F151" s="4">
        <f t="shared" si="30"/>
        <v>0.70962677846715227</v>
      </c>
      <c r="G151" s="5">
        <f t="shared" si="31"/>
        <v>709.62677846715223</v>
      </c>
      <c r="H151" s="4">
        <f t="shared" si="24"/>
        <v>1.0034122647525532</v>
      </c>
      <c r="I151" s="5">
        <f t="shared" si="32"/>
        <v>1003.4122647525531</v>
      </c>
      <c r="J151" s="4">
        <f t="shared" si="25"/>
        <v>2.0068245295051064</v>
      </c>
      <c r="K151" s="5">
        <f t="shared" si="33"/>
        <v>2006.8245295051063</v>
      </c>
    </row>
    <row r="152" spans="1:11">
      <c r="A152" s="2">
        <v>134</v>
      </c>
      <c r="B152" s="2">
        <f t="shared" si="26"/>
        <v>100.23744672545463</v>
      </c>
      <c r="C152" s="3">
        <f t="shared" si="27"/>
        <v>0.23456586315342945</v>
      </c>
      <c r="D152" s="3">
        <f t="shared" si="28"/>
        <v>0.23908740944319914</v>
      </c>
      <c r="E152" s="3">
        <f t="shared" si="29"/>
        <v>-1.9794000867203638</v>
      </c>
      <c r="F152" s="4">
        <f t="shared" si="30"/>
        <v>0.79621434110699563</v>
      </c>
      <c r="G152" s="5">
        <f t="shared" si="31"/>
        <v>796.21434110699568</v>
      </c>
      <c r="H152" s="4">
        <f t="shared" si="24"/>
        <v>1.1258470783252919</v>
      </c>
      <c r="I152" s="5">
        <f t="shared" si="32"/>
        <v>1125.8470783252919</v>
      </c>
      <c r="J152" s="4">
        <f t="shared" si="25"/>
        <v>2.2516941566505837</v>
      </c>
      <c r="K152" s="5">
        <f t="shared" si="33"/>
        <v>2251.6941566505839</v>
      </c>
    </row>
    <row r="153" spans="1:11">
      <c r="A153" s="2">
        <v>135</v>
      </c>
      <c r="B153" s="2">
        <f t="shared" si="26"/>
        <v>112.46826503806996</v>
      </c>
      <c r="C153" s="3">
        <f t="shared" si="27"/>
        <v>1.2345658631534264</v>
      </c>
      <c r="D153" s="3">
        <f t="shared" si="28"/>
        <v>1.2390874094431958</v>
      </c>
      <c r="E153" s="3">
        <f t="shared" si="29"/>
        <v>-0.97940008672036794</v>
      </c>
      <c r="F153" s="4">
        <f t="shared" si="30"/>
        <v>0.89336718430192708</v>
      </c>
      <c r="G153" s="5">
        <f t="shared" si="31"/>
        <v>893.36718430192707</v>
      </c>
      <c r="H153" s="4">
        <f t="shared" si="24"/>
        <v>1.2632211986029249</v>
      </c>
      <c r="I153" s="5">
        <f t="shared" si="32"/>
        <v>1263.2211986029249</v>
      </c>
      <c r="J153" s="4">
        <f t="shared" si="25"/>
        <v>2.5264423972058498</v>
      </c>
      <c r="K153" s="5">
        <f t="shared" si="33"/>
        <v>2526.4423972058498</v>
      </c>
    </row>
    <row r="154" spans="1:11">
      <c r="A154" s="2">
        <v>136</v>
      </c>
      <c r="B154" s="2">
        <f t="shared" si="26"/>
        <v>126.19146889603877</v>
      </c>
      <c r="C154" s="3">
        <f t="shared" si="27"/>
        <v>2.2345658631534233</v>
      </c>
      <c r="D154" s="3">
        <f t="shared" si="28"/>
        <v>2.2390874094431923</v>
      </c>
      <c r="E154" s="3">
        <f t="shared" si="29"/>
        <v>2.0599913279628967E-2</v>
      </c>
      <c r="F154" s="4">
        <f t="shared" si="30"/>
        <v>1.0023744672545452</v>
      </c>
      <c r="G154" s="5">
        <f t="shared" si="31"/>
        <v>1002.3744672545452</v>
      </c>
      <c r="H154" s="4">
        <f t="shared" si="24"/>
        <v>1.4173574966979268</v>
      </c>
      <c r="I154" s="5">
        <f t="shared" si="32"/>
        <v>1417.3574966979268</v>
      </c>
      <c r="J154" s="4">
        <f t="shared" si="25"/>
        <v>2.8347149933958535</v>
      </c>
      <c r="K154" s="5">
        <f t="shared" si="33"/>
        <v>2834.7149933958535</v>
      </c>
    </row>
    <row r="155" spans="1:11">
      <c r="A155" s="2">
        <v>137</v>
      </c>
      <c r="B155" s="2">
        <f t="shared" si="26"/>
        <v>141.58915687682764</v>
      </c>
      <c r="C155" s="3">
        <f t="shared" si="27"/>
        <v>3.234565863153418</v>
      </c>
      <c r="D155" s="3">
        <f t="shared" si="28"/>
        <v>3.2390874094431874</v>
      </c>
      <c r="E155" s="3">
        <f t="shared" si="29"/>
        <v>1.0205999132796237</v>
      </c>
      <c r="F155" s="4">
        <f t="shared" si="30"/>
        <v>1.1246826503806981</v>
      </c>
      <c r="G155" s="5">
        <f t="shared" si="31"/>
        <v>1124.6826503806981</v>
      </c>
      <c r="H155" s="4">
        <f t="shared" si="24"/>
        <v>1.590301267638307</v>
      </c>
      <c r="I155" s="5">
        <f t="shared" si="32"/>
        <v>1590.3012676383071</v>
      </c>
      <c r="J155" s="4">
        <f t="shared" si="25"/>
        <v>3.1806025352766141</v>
      </c>
      <c r="K155" s="5">
        <f t="shared" si="33"/>
        <v>3180.6025352766142</v>
      </c>
    </row>
    <row r="156" spans="1:11">
      <c r="A156" s="2">
        <v>138</v>
      </c>
      <c r="B156" s="2">
        <f t="shared" si="26"/>
        <v>158.86564694485656</v>
      </c>
      <c r="C156" s="3">
        <f t="shared" si="27"/>
        <v>4.2345658631534286</v>
      </c>
      <c r="D156" s="3">
        <f t="shared" si="28"/>
        <v>4.2390874094431981</v>
      </c>
      <c r="E156" s="3">
        <f t="shared" si="29"/>
        <v>2.0205999132796344</v>
      </c>
      <c r="F156" s="4">
        <f t="shared" si="30"/>
        <v>1.2619146889603881</v>
      </c>
      <c r="G156" s="5">
        <f t="shared" si="31"/>
        <v>1261.914688960388</v>
      </c>
      <c r="H156" s="4">
        <f t="shared" si="24"/>
        <v>1.7843473701899886</v>
      </c>
      <c r="I156" s="5">
        <f t="shared" si="32"/>
        <v>1784.3473701899886</v>
      </c>
      <c r="J156" s="4">
        <f t="shared" si="25"/>
        <v>3.5686947403799771</v>
      </c>
      <c r="K156" s="5">
        <f t="shared" si="33"/>
        <v>3568.6947403799772</v>
      </c>
    </row>
    <row r="157" spans="1:11">
      <c r="A157" s="2">
        <v>139</v>
      </c>
      <c r="B157" s="2">
        <f t="shared" si="26"/>
        <v>178.25018762674932</v>
      </c>
      <c r="C157" s="3">
        <f t="shared" si="27"/>
        <v>5.2345658631534251</v>
      </c>
      <c r="D157" s="3">
        <f t="shared" si="28"/>
        <v>5.2390874094431936</v>
      </c>
      <c r="E157" s="3">
        <f t="shared" si="29"/>
        <v>3.0205999132796308</v>
      </c>
      <c r="F157" s="4">
        <f t="shared" si="30"/>
        <v>1.4158915687682769</v>
      </c>
      <c r="G157" s="5">
        <f t="shared" si="31"/>
        <v>1415.891568768277</v>
      </c>
      <c r="H157" s="4">
        <f t="shared" si="24"/>
        <v>2.0020706782383435</v>
      </c>
      <c r="I157" s="5">
        <f t="shared" si="32"/>
        <v>2002.0706782383436</v>
      </c>
      <c r="J157" s="4">
        <f t="shared" si="25"/>
        <v>4.004141356476687</v>
      </c>
      <c r="K157" s="5">
        <f t="shared" si="33"/>
        <v>4004.1413564766872</v>
      </c>
    </row>
    <row r="158" spans="1:11">
      <c r="A158" s="2">
        <v>140</v>
      </c>
      <c r="B158" s="2">
        <f t="shared" si="26"/>
        <v>200.00000000000003</v>
      </c>
      <c r="C158" s="3">
        <f t="shared" si="27"/>
        <v>6.2345658631534153</v>
      </c>
      <c r="D158" s="3">
        <f t="shared" si="28"/>
        <v>6.2390874094431856</v>
      </c>
      <c r="E158" s="3">
        <f t="shared" si="29"/>
        <v>4.0205999132796215</v>
      </c>
      <c r="F158" s="4">
        <f t="shared" si="30"/>
        <v>1.5886564694485625</v>
      </c>
      <c r="G158" s="5">
        <f t="shared" si="31"/>
        <v>1588.6564694485626</v>
      </c>
      <c r="H158" s="4">
        <f t="shared" si="24"/>
        <v>2.2463602478002671</v>
      </c>
      <c r="I158" s="5">
        <f t="shared" si="32"/>
        <v>2246.3602478002672</v>
      </c>
      <c r="J158" s="4">
        <f t="shared" si="25"/>
        <v>4.4927204956005342</v>
      </c>
      <c r="K158" s="5">
        <f t="shared" si="33"/>
        <v>4492.7204956005344</v>
      </c>
    </row>
    <row r="159" spans="1:11">
      <c r="A159" s="2"/>
      <c r="B159" s="2"/>
      <c r="C159" s="2"/>
      <c r="D159" s="2"/>
      <c r="E159" s="2"/>
      <c r="F159" s="2"/>
      <c r="G159" s="2"/>
      <c r="H159" s="2"/>
    </row>
    <row r="160" spans="1:11">
      <c r="A160" s="2"/>
      <c r="B160" s="2"/>
      <c r="C160" s="2"/>
      <c r="D160" s="2"/>
      <c r="E160" s="2"/>
      <c r="F160" s="2"/>
      <c r="G160" s="2"/>
      <c r="H160" s="2"/>
    </row>
    <row r="161" spans="1:8">
      <c r="A161" s="2"/>
      <c r="B161" s="2"/>
      <c r="C161" s="2"/>
      <c r="D161" s="2"/>
      <c r="E161" s="2"/>
      <c r="F161" s="2"/>
      <c r="G161" s="2"/>
      <c r="H161" s="2"/>
    </row>
    <row r="162" spans="1:8">
      <c r="A162" s="2"/>
      <c r="B162" s="2"/>
      <c r="C162" s="2"/>
      <c r="D162" s="2"/>
      <c r="E162" s="2"/>
      <c r="F162" s="2"/>
      <c r="G162" s="2"/>
      <c r="H162" s="2"/>
    </row>
    <row r="163" spans="1:8">
      <c r="A163" s="2"/>
      <c r="B163" s="2"/>
      <c r="C163" s="2"/>
      <c r="D163" s="2"/>
      <c r="E163" s="2"/>
      <c r="F163" s="2"/>
      <c r="G163" s="2"/>
      <c r="H163" s="2"/>
    </row>
    <row r="164" spans="1:8">
      <c r="A164" s="2"/>
      <c r="B164" s="2"/>
      <c r="C164" s="2"/>
      <c r="D164" s="2"/>
      <c r="E164" s="2"/>
      <c r="F164" s="2"/>
      <c r="G164" s="2"/>
      <c r="H164" s="2"/>
    </row>
    <row r="165" spans="1:8">
      <c r="A165" s="2"/>
      <c r="B165" s="2"/>
      <c r="C165" s="2"/>
      <c r="D165" s="2"/>
      <c r="E165" s="2"/>
      <c r="F165" s="2"/>
      <c r="G165" s="2"/>
      <c r="H165" s="2"/>
    </row>
    <row r="166" spans="1:8">
      <c r="A166" s="2"/>
      <c r="B166" s="2"/>
      <c r="C166" s="2"/>
      <c r="D166" s="2"/>
      <c r="E166" s="2"/>
      <c r="F166" s="2"/>
      <c r="G166" s="2"/>
      <c r="H166" s="2"/>
    </row>
    <row r="167" spans="1:8">
      <c r="A167" s="2"/>
      <c r="B167" s="2"/>
      <c r="C167" s="2"/>
      <c r="D167" s="2"/>
      <c r="E167" s="2"/>
      <c r="F167" s="2"/>
      <c r="G167" s="2"/>
      <c r="H167" s="2"/>
    </row>
    <row r="168" spans="1:8">
      <c r="A168" s="2"/>
      <c r="B168" s="2"/>
      <c r="C168" s="2"/>
      <c r="D168" s="2"/>
      <c r="E168" s="2"/>
      <c r="F168" s="2"/>
      <c r="G168" s="2"/>
      <c r="H168" s="2"/>
    </row>
    <row r="169" spans="1:8">
      <c r="A169" s="2"/>
      <c r="B169" s="2"/>
      <c r="C169" s="2"/>
      <c r="D169" s="2"/>
      <c r="E169" s="2"/>
      <c r="F169" s="2"/>
      <c r="G169" s="2"/>
      <c r="H169" s="2"/>
    </row>
    <row r="170" spans="1:8">
      <c r="A170" s="2"/>
      <c r="B170" s="2"/>
      <c r="C170" s="2"/>
      <c r="D170" s="2"/>
      <c r="E170" s="2"/>
      <c r="F170" s="2"/>
      <c r="G170" s="2"/>
      <c r="H170" s="2"/>
    </row>
    <row r="171" spans="1:8">
      <c r="A171" s="2"/>
      <c r="B171" s="2"/>
      <c r="C171" s="2"/>
      <c r="D171" s="2"/>
      <c r="E171" s="2"/>
      <c r="F171" s="2"/>
      <c r="G171" s="2"/>
      <c r="H171" s="2"/>
    </row>
    <row r="172" spans="1:8">
      <c r="A172" s="2"/>
      <c r="B172" s="2"/>
      <c r="C172" s="2"/>
      <c r="D172" s="2"/>
      <c r="E172" s="2"/>
      <c r="F172" s="2"/>
      <c r="G172" s="2"/>
      <c r="H172" s="2"/>
    </row>
    <row r="173" spans="1:8">
      <c r="A173" s="2"/>
      <c r="B173" s="2"/>
      <c r="C173" s="2"/>
      <c r="D173" s="2"/>
      <c r="E173" s="2"/>
      <c r="F173" s="2"/>
      <c r="G173" s="2"/>
      <c r="H173" s="2"/>
    </row>
    <row r="174" spans="1:8">
      <c r="A174" s="2"/>
      <c r="B174" s="2"/>
      <c r="C174" s="2"/>
      <c r="D174" s="2"/>
      <c r="E174" s="2"/>
      <c r="F174" s="2"/>
      <c r="G174" s="2"/>
      <c r="H174" s="2"/>
    </row>
    <row r="175" spans="1:8">
      <c r="A175" s="2"/>
      <c r="B175" s="2"/>
      <c r="C175" s="2"/>
      <c r="D175" s="2"/>
      <c r="E175" s="2"/>
      <c r="F175" s="2"/>
      <c r="G175" s="2"/>
      <c r="H175" s="2"/>
    </row>
    <row r="176" spans="1:8">
      <c r="A176" s="2"/>
      <c r="B176" s="2"/>
      <c r="C176" s="2"/>
      <c r="D176" s="2"/>
      <c r="E176" s="2"/>
      <c r="F176" s="2"/>
      <c r="G176" s="2"/>
      <c r="H176" s="2"/>
    </row>
    <row r="177" spans="1:8">
      <c r="A177" s="2"/>
      <c r="B177" s="2"/>
      <c r="C177" s="2"/>
      <c r="D177" s="2"/>
      <c r="E177" s="2"/>
      <c r="F177" s="2"/>
      <c r="G177" s="2"/>
      <c r="H177" s="2"/>
    </row>
    <row r="178" spans="1:8">
      <c r="A178" s="2"/>
      <c r="B178" s="2"/>
      <c r="C178" s="2"/>
      <c r="D178" s="2"/>
      <c r="E178" s="2"/>
      <c r="F178" s="2"/>
      <c r="G178" s="2"/>
      <c r="H178" s="2"/>
    </row>
    <row r="179" spans="1:8">
      <c r="A179" s="2"/>
      <c r="B179" s="2"/>
      <c r="C179" s="2"/>
      <c r="D179" s="2"/>
      <c r="E179" s="2"/>
      <c r="F179" s="2"/>
      <c r="G179" s="2"/>
      <c r="H179" s="2"/>
    </row>
    <row r="180" spans="1:8">
      <c r="A180" s="2"/>
      <c r="B180" s="2"/>
      <c r="C180" s="2"/>
      <c r="D180" s="2"/>
      <c r="E180" s="2"/>
      <c r="F180" s="2"/>
      <c r="G180" s="2"/>
      <c r="H180" s="2"/>
    </row>
    <row r="181" spans="1:8">
      <c r="A181" s="2"/>
      <c r="B181" s="2"/>
      <c r="C181" s="2"/>
      <c r="D181" s="2"/>
      <c r="E181" s="2"/>
      <c r="F181" s="2"/>
      <c r="G181" s="2"/>
      <c r="H181" s="2"/>
    </row>
    <row r="182" spans="1:8">
      <c r="A182" s="2"/>
      <c r="B182" s="2"/>
      <c r="C182" s="2"/>
      <c r="D182" s="2"/>
      <c r="E182" s="2"/>
      <c r="F182" s="2"/>
      <c r="G182" s="2"/>
      <c r="H182" s="2"/>
    </row>
    <row r="183" spans="1:8">
      <c r="A183" s="2"/>
      <c r="B183" s="2"/>
      <c r="C183" s="2"/>
      <c r="D183" s="2"/>
      <c r="E183" s="2"/>
      <c r="F183" s="2"/>
      <c r="G183" s="2"/>
      <c r="H183" s="2"/>
    </row>
    <row r="184" spans="1:8">
      <c r="A184" s="2"/>
      <c r="B184" s="2"/>
      <c r="C184" s="2"/>
      <c r="D184" s="2"/>
      <c r="E184" s="2"/>
      <c r="F184" s="2"/>
      <c r="G184" s="2"/>
      <c r="H184" s="2"/>
    </row>
    <row r="185" spans="1:8">
      <c r="A185" s="2"/>
      <c r="B185" s="2"/>
      <c r="C185" s="2"/>
      <c r="D185" s="2"/>
      <c r="E185" s="2"/>
      <c r="F185" s="2"/>
      <c r="G185" s="2"/>
      <c r="H185" s="2"/>
    </row>
    <row r="186" spans="1:8">
      <c r="A186" s="2"/>
      <c r="B186" s="2"/>
      <c r="C186" s="2"/>
      <c r="D186" s="2"/>
      <c r="E186" s="2"/>
      <c r="F186" s="2"/>
      <c r="G186" s="2"/>
      <c r="H186" s="2"/>
    </row>
  </sheetData>
  <sheetProtection selectLockedCells="1"/>
  <phoneticPr fontId="1" type="noConversion"/>
  <pageMargins left="0.75" right="0.75" top="1" bottom="1" header="0.5" footer="0.5"/>
  <pageSetup orientation="portrait" r:id="rId1"/>
  <headerFooter alignWithMargins="0"/>
  <ignoredErrors>
    <ignoredError sqref="H18 H19:H158 J18:J158" formula="1"/>
  </ignoredError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Mark A. Jay</Manager>
  <Company>Immersifi Recording Technologies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Sensitivity and SPL Calculator</dc:title>
  <dc:subject>Acoustics Pressure</dc:subject>
  <dc:creator>Mark A. Jay</dc:creator>
  <cp:lastModifiedBy>XIAOMIN WANG</cp:lastModifiedBy>
  <dcterms:created xsi:type="dcterms:W3CDTF">2010-05-08T12:51:32Z</dcterms:created>
  <dcterms:modified xsi:type="dcterms:W3CDTF">2015-06-24T03:11:23Z</dcterms:modified>
  <cp:category>Utilities</cp:category>
</cp:coreProperties>
</file>